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kirschnerj2\Downloads\"/>
    </mc:Choice>
  </mc:AlternateContent>
  <xr:revisionPtr revIDLastSave="0" documentId="13_ncr:1_{A57F508E-B2E8-43F0-97CC-0DA301FBFCB4}" xr6:coauthVersionLast="36" xr6:coauthVersionMax="36" xr10:uidLastSave="{00000000-0000-0000-0000-000000000000}"/>
  <bookViews>
    <workbookView xWindow="0" yWindow="0" windowWidth="23040" windowHeight="7908" activeTab="3" xr2:uid="{00000000-000D-0000-FFFF-FFFF00000000}"/>
  </bookViews>
  <sheets>
    <sheet name="Demographics-Other" sheetId="1" r:id="rId1"/>
    <sheet name="Demographics-Academics" sheetId="2" r:id="rId2"/>
    <sheet name="Costs" sheetId="3" r:id="rId3"/>
    <sheet name="Impact" sheetId="4" r:id="rId4"/>
    <sheet name="Materials" sheetId="5" r:id="rId5"/>
    <sheet name="Funding" sheetId="6" r:id="rId6"/>
  </sheets>
  <calcPr calcId="191029"/>
</workbook>
</file>

<file path=xl/calcChain.xml><?xml version="1.0" encoding="utf-8"?>
<calcChain xmlns="http://schemas.openxmlformats.org/spreadsheetml/2006/main">
  <c r="N39" i="5" l="1"/>
  <c r="M39" i="5"/>
  <c r="L39" i="5"/>
  <c r="N38" i="5"/>
  <c r="M38" i="5"/>
  <c r="L38" i="5"/>
  <c r="C28" i="5"/>
  <c r="C27" i="5"/>
  <c r="C26" i="5"/>
  <c r="C25" i="5"/>
  <c r="C24" i="5"/>
  <c r="C23" i="5"/>
  <c r="C22" i="5"/>
  <c r="C21" i="5"/>
  <c r="D52" i="4"/>
  <c r="D51" i="4"/>
  <c r="D50" i="4"/>
  <c r="D49" i="4"/>
  <c r="D48" i="4"/>
  <c r="D47" i="4"/>
  <c r="D46" i="4"/>
  <c r="D45" i="4"/>
  <c r="D6" i="2"/>
</calcChain>
</file>

<file path=xl/sharedStrings.xml><?xml version="1.0" encoding="utf-8"?>
<sst xmlns="http://schemas.openxmlformats.org/spreadsheetml/2006/main" count="728" uniqueCount="242">
  <si>
    <t>Race/Ethnicity - Which race/ethnicity do you identify with? Check all that apply.</t>
  </si>
  <si>
    <t>Answer</t>
  </si>
  <si>
    <t>VCU</t>
  </si>
  <si>
    <t>VCU-SCHEV</t>
  </si>
  <si>
    <t>Virginia-Survey</t>
  </si>
  <si>
    <t>Virginia-SCHEV</t>
  </si>
  <si>
    <t>American Indian or Alaskan</t>
  </si>
  <si>
    <t>Asian or Pacific Islander</t>
  </si>
  <si>
    <t>Black</t>
  </si>
  <si>
    <t>Hispanic</t>
  </si>
  <si>
    <t>Multi-Race</t>
  </si>
  <si>
    <t>White</t>
  </si>
  <si>
    <t>Another race or ethnicity not listed here</t>
  </si>
  <si>
    <t>Prefer not to answer</t>
  </si>
  <si>
    <t>Gender Identity - How do you describe your gender identity? Check all that apply.</t>
  </si>
  <si>
    <t>Woman</t>
  </si>
  <si>
    <t>Man</t>
  </si>
  <si>
    <t>Nonbinary</t>
  </si>
  <si>
    <t>Another option not listed here</t>
  </si>
  <si>
    <t>Do you identify as a... (compilation of three questions)</t>
  </si>
  <si>
    <t>Yes</t>
  </si>
  <si>
    <t>No</t>
  </si>
  <si>
    <t>I don't know</t>
  </si>
  <si>
    <t>Qualitative example: "Considerations for adult learners and/or military students. ie. Does the cost of textbooks and or required media exceed allowances provided by GI Bill or other financial aid?"</t>
  </si>
  <si>
    <t>First Gen Student (defined here as having no parent or guardian who completed at least an Associate's degree or higher)</t>
  </si>
  <si>
    <t>Caretaker (currently taking care of children, parents, or other family members)</t>
  </si>
  <si>
    <t>International Student</t>
  </si>
  <si>
    <t>DACA Student</t>
  </si>
  <si>
    <t>Part Time Student</t>
  </si>
  <si>
    <t>Full Time Student</t>
  </si>
  <si>
    <t>Age - How old were you when you started your current academic program? (enter a number in the text box below)</t>
  </si>
  <si>
    <t>Minimum</t>
  </si>
  <si>
    <t>Maximum</t>
  </si>
  <si>
    <t>Mean</t>
  </si>
  <si>
    <t>Std Deviation</t>
  </si>
  <si>
    <t>Variance</t>
  </si>
  <si>
    <t>Disability  - Do you identify as having a disability as defined by the American Disabilities Act?</t>
  </si>
  <si>
    <t>Degree - What degree or award are you currently pursuing:</t>
  </si>
  <si>
    <t>Associate</t>
  </si>
  <si>
    <t>Bachelors</t>
  </si>
  <si>
    <t>Masters</t>
  </si>
  <si>
    <t>Doctorate</t>
  </si>
  <si>
    <t>Non-degree seeking</t>
  </si>
  <si>
    <t>Other (please specify in the box below):</t>
  </si>
  <si>
    <t>Certificate or Diploma</t>
  </si>
  <si>
    <t xml:space="preserve">Credit Hours - Approximately how many credit hours have you completed?																									</t>
  </si>
  <si>
    <t>Less than 30 credit hours completed</t>
  </si>
  <si>
    <t>More than 30 credit hours completed</t>
  </si>
  <si>
    <t>Academic Level - What is your current academic level?</t>
  </si>
  <si>
    <t>Freshman</t>
  </si>
  <si>
    <t>Sophomore</t>
  </si>
  <si>
    <t>Junior</t>
  </si>
  <si>
    <t>Senior</t>
  </si>
  <si>
    <t>Number of Courses - During the current semester or quarter, how many courses are you taking?</t>
  </si>
  <si>
    <t>Required Materials - During the current semester or quarter, how many courses required you to buy course materials (e.g. textbooks, access codes, courseware, online subscriptions)?</t>
  </si>
  <si>
    <t>Number of Purchases - For how many of these courses did you actually buy (as opposed to rent) all of the required course</t>
  </si>
  <si>
    <t>Spend - About how much did you spend on course materials, whether purchased, leased, or rented, during this semester? A guess is OK.</t>
  </si>
  <si>
    <t>Virginia</t>
  </si>
  <si>
    <t>Doctorals, including VCU</t>
  </si>
  <si>
    <t>Florida</t>
  </si>
  <si>
    <t>$1-100</t>
  </si>
  <si>
    <t>$101-200</t>
  </si>
  <si>
    <t>$201-300</t>
  </si>
  <si>
    <t>$301-400</t>
  </si>
  <si>
    <t>$401-500</t>
  </si>
  <si>
    <t>$501-600</t>
  </si>
  <si>
    <t>$601 or more</t>
  </si>
  <si>
    <t>Level of worry - How worried were you about meeting your course material costs this semester?</t>
  </si>
  <si>
    <t>Doctorals, Non-VCU</t>
  </si>
  <si>
    <t>Not at all worried</t>
  </si>
  <si>
    <t>Slightly worried</t>
  </si>
  <si>
    <t>Moderately worried</t>
  </si>
  <si>
    <t>Extremely worried</t>
  </si>
  <si>
    <t>Large Decisions - Have any of the following large decisions been based at all on the cost of course materials? Check all that apply.</t>
  </si>
  <si>
    <t>Selecting a major</t>
  </si>
  <si>
    <t>VCU Qualitative:</t>
  </si>
  <si>
    <t>Selecting a minor</t>
  </si>
  <si>
    <t>No or N/a</t>
  </si>
  <si>
    <t>Selecting the institution you attend</t>
  </si>
  <si>
    <t>Class selection</t>
  </si>
  <si>
    <t>"course selection, typically I try to enroll in classes where there is no textbook. This is a large decision because it effects the quality of my teacher and education. ", "Selecting not major-specific classes", "Selection of the class for semester. Making more time to work than study so i can afford books. "; "I could not take the courses that I had planned to take because of materials, which made me have to spend a lot of time and effort to find substitutional courses every semester."</t>
  </si>
  <si>
    <t>Other (please describe in the box below):</t>
  </si>
  <si>
    <t>Impact outside of class</t>
  </si>
  <si>
    <t>"Selecting where to stay and lowering my meal plan to allocate those funds towards textbooks, access codes, and supplemental reading materials. " , "Deciding where im going to live."</t>
  </si>
  <si>
    <t xml:space="preserve">Major selection </t>
  </si>
  <si>
    <t>Other</t>
  </si>
  <si>
    <t>"Everyone says VCU is most affordable but for me I had to pay after taking loans and then the materials cost one class wants three or four books another wants two books I got 5 classes"</t>
  </si>
  <si>
    <t>Reduction Measures - What measures have you taken to reduce your required course material costs throughout your college career? Check all that apply.</t>
  </si>
  <si>
    <t>Florida 2018</t>
  </si>
  <si>
    <t>Do not attempt to reduce costs</t>
  </si>
  <si>
    <t xml:space="preserve">VCU Qualitative: </t>
  </si>
  <si>
    <t># of responses</t>
  </si>
  <si>
    <t>Category</t>
  </si>
  <si>
    <t>Example</t>
  </si>
  <si>
    <t>Buy a used copy</t>
  </si>
  <si>
    <t>Illegal download/piracy</t>
  </si>
  <si>
    <t>Buy a digital version</t>
  </si>
  <si>
    <t>not purchasing</t>
  </si>
  <si>
    <t>Buy only the chapters needed for the course</t>
  </si>
  <si>
    <t>Amazon for cheaper version</t>
  </si>
  <si>
    <t>Find a free version online</t>
  </si>
  <si>
    <t>Borrow from public library</t>
  </si>
  <si>
    <t>Rent a copy (print or digital)</t>
  </si>
  <si>
    <t>"Renting is still super expensive -- sometimes more so than buying the book flat out."</t>
  </si>
  <si>
    <t>Borrow a copy from the campus library (print or digital)</t>
  </si>
  <si>
    <t>Share materials with classmates</t>
  </si>
  <si>
    <t>Impact of Costs - In your academic career, has the cost of required course materials caused you to:</t>
  </si>
  <si>
    <t>VCU Responses</t>
  </si>
  <si>
    <t>Virginia Responses</t>
  </si>
  <si>
    <t>Never</t>
  </si>
  <si>
    <t>Seldom</t>
  </si>
  <si>
    <t>Occasionally</t>
  </si>
  <si>
    <t>Frequently</t>
  </si>
  <si>
    <t>Take fewer courses</t>
  </si>
  <si>
    <t>Not register for a specific course</t>
  </si>
  <si>
    <t>Drop a course</t>
  </si>
  <si>
    <t>Withdraw from a course</t>
  </si>
  <si>
    <t>Earn a poor grade because you could not afford to buy the textbook</t>
  </si>
  <si>
    <t>Earn a poor grade</t>
  </si>
  <si>
    <t>Fail a course because you could not afford to buy the textbook</t>
  </si>
  <si>
    <t>Fail a course</t>
  </si>
  <si>
    <t>Not purchase the required textbook</t>
  </si>
  <si>
    <t>Ever (seldom, occasionally, frequently)</t>
  </si>
  <si>
    <t>Florida (2018)</t>
  </si>
  <si>
    <t>Educational Progress - Can you please tell us more about how the cost of course materials has influenced your educational progress? [free response question]</t>
  </si>
  <si>
    <t>total responses</t>
  </si>
  <si>
    <t>top themes</t>
  </si>
  <si>
    <t>*categories used by VIVA in their analysis</t>
  </si>
  <si>
    <t>impact on academic success (e.g. grades, ability to learn from materials)</t>
  </si>
  <si>
    <t>inequitable (e.g. required costs for textbooks, impact dependent on socio-economic class)</t>
  </si>
  <si>
    <t>mental health (e.g. increased stress or anxiety)</t>
  </si>
  <si>
    <t>concern over costs or increased debt</t>
  </si>
  <si>
    <t>distrust (e.g. of textbook publishing system, of assigning textbooks, etc)</t>
  </si>
  <si>
    <t>Basic needs (food, rent, etc)</t>
  </si>
  <si>
    <t>impact on class selection</t>
  </si>
  <si>
    <t>access codes (and associated frustration with requirement to purchase codes for grade/homework)</t>
  </si>
  <si>
    <t>frustration at infrequency of use of required materials in class</t>
  </si>
  <si>
    <t>delayed purchasing resources and impacted success in class (e.g. waiting for available funding or to see if the book is needed)</t>
  </si>
  <si>
    <t>avoid buying textbooks when possible due to cost</t>
  </si>
  <si>
    <t>work (e.g. required increased hours on job to pay for textbooks)</t>
  </si>
  <si>
    <t>obtaining other resources free online, including a few explicit acknolwedgment that this may not be legal</t>
  </si>
  <si>
    <t>edition considerations (e.g. frustration at frequent release of new editions with increased pricing despite little change in cost)</t>
  </si>
  <si>
    <t>sharing textbooks with peers to avoid cost</t>
  </si>
  <si>
    <t>check the library to course materials</t>
  </si>
  <si>
    <t>preferring rental over purchase for pricing</t>
  </si>
  <si>
    <t>frustrated at professors assigning their own texts in class</t>
  </si>
  <si>
    <t>considered (or did) pausing enrollement due to additional weight of textbook costs</t>
  </si>
  <si>
    <t>frustrated at short-term subscriptions which prevent future use of resources</t>
  </si>
  <si>
    <t>Effect of Disability - Does your disability affect how you use course materials?</t>
  </si>
  <si>
    <t>Learning Features - How helpful to your learning are the following course material features?</t>
  </si>
  <si>
    <t>Question</t>
  </si>
  <si>
    <t>Not Helpful</t>
  </si>
  <si>
    <t>Helpful</t>
  </si>
  <si>
    <t>Very Helpful</t>
  </si>
  <si>
    <t>Not Applicable</t>
  </si>
  <si>
    <t>Ability to access them from anywhere (e.g. offline)</t>
  </si>
  <si>
    <t>Effective display via a cell phone or other small device</t>
  </si>
  <si>
    <t>Ability to print content or access a print copy</t>
  </si>
  <si>
    <t>Lifetime access</t>
  </si>
  <si>
    <t>Interactive technology and exercises</t>
  </si>
  <si>
    <t>Compatible with assistive technologies</t>
  </si>
  <si>
    <t>Decision to Buy - When you have other options for getting your course materials (like renting), why would you choose to buy them? Check all that apply.</t>
  </si>
  <si>
    <t>They are required for the course</t>
  </si>
  <si>
    <t>VCU Qualitative</t>
  </si>
  <si>
    <t># responses</t>
  </si>
  <si>
    <t>I can afford to buy them</t>
  </si>
  <si>
    <t>Write in book/easier to take notes</t>
  </si>
  <si>
    <t>The costs were part of my financial aid package</t>
  </si>
  <si>
    <t>Renting ultimately not beneficial</t>
  </si>
  <si>
    <t>"the price of full purchase is sometimes lower than the price to rent", "Not enough books available for rent."</t>
  </si>
  <si>
    <t>I anticipate I will need them for future use</t>
  </si>
  <si>
    <t>Looking to future use, whether personal or academic</t>
  </si>
  <si>
    <t>The ability to sell the materials when the course is over</t>
  </si>
  <si>
    <t>Learning Impact</t>
  </si>
  <si>
    <t>" I will prefer to use a physical copy over a digitial copy because I read better on physical books"</t>
  </si>
  <si>
    <t>They are easier to share with other people</t>
  </si>
  <si>
    <t>Homework requires the purchase of an access code, which you can only purchase with new copies</t>
  </si>
  <si>
    <t>I would never buy course materials if another option is available</t>
  </si>
  <si>
    <t>Other, e.g only option, teacher provided, depends on price, resell</t>
  </si>
  <si>
    <t>Characteristics - Think back to past textbooks and course materials that you have chosen to buy and own instead of borrowing or renting. How important are the following characteristics that made them worthwhile to have?</t>
  </si>
  <si>
    <t>Not Important</t>
  </si>
  <si>
    <t>Important</t>
  </si>
  <si>
    <t>Very Important</t>
  </si>
  <si>
    <t>Essential to successful completion of the course</t>
  </si>
  <si>
    <t>Actively used throughout the course</t>
  </si>
  <si>
    <t>Affordable or free</t>
  </si>
  <si>
    <t>Easy to access</t>
  </si>
  <si>
    <t>Includes diverse views and experiences</t>
  </si>
  <si>
    <t>Author(s) shared my identities</t>
  </si>
  <si>
    <t>Format Preference - If the cost is the same, which format do you prefer for your course materials?</t>
  </si>
  <si>
    <t>Print</t>
  </si>
  <si>
    <t>Electronic</t>
  </si>
  <si>
    <t>It depends</t>
  </si>
  <si>
    <t>No preference</t>
  </si>
  <si>
    <t>VCU Qualitative Responses, selected categories</t>
  </si>
  <si>
    <t>selected illustrative quotes</t>
  </si>
  <si>
    <t>Totals</t>
  </si>
  <si>
    <t>reasons for supporting print</t>
  </si>
  <si>
    <t>reasons for supporting electronic</t>
  </si>
  <si>
    <t>responses including reasons for both print and electronic</t>
  </si>
  <si>
    <t>disability influences format preference (e.g. electronic speech to text ability, ability to use keyboards, print better for reading and/or focus)</t>
  </si>
  <si>
    <t>It depends on...</t>
  </si>
  <si>
    <t>class or subject</t>
  </si>
  <si>
    <t xml:space="preserve">required use (e.g. homework problems, reading vs reference) </t>
  </si>
  <si>
    <t>class modality (align format with modality)</t>
  </si>
  <si>
    <t>ability to annotate/highlight</t>
  </si>
  <si>
    <t>print is easier to read</t>
  </si>
  <si>
    <t>escape from screens or electronic environment</t>
  </si>
  <si>
    <t>"If I have a digital copy that I have to pull up on my computer, it's very easy for me to get distracted by something else on my computer. Additionally, I get eye strain if I look at a computer screen for too long, so print helps to alleviate that. "
"With most of my courses having online portions, like homework systems. I don't want to look at the screen for any longer than I have to. It is also much harder to focus, the internet is a big distraction."</t>
  </si>
  <si>
    <t>hard copy (e.g. tangible item, no internet needed)</t>
  </si>
  <si>
    <t>print better for learning</t>
  </si>
  <si>
    <t>"I am able to interpret information better if it is printed rather than reading the information on a computer screen. It also makes it easier to take notes and highlight when necessary."</t>
  </si>
  <si>
    <t xml:space="preserve">easier to focus </t>
  </si>
  <si>
    <t>7 responses noted this alongside escape from electronic environment</t>
  </si>
  <si>
    <t>future use</t>
  </si>
  <si>
    <t>homework</t>
  </si>
  <si>
    <t>resell value</t>
  </si>
  <si>
    <t>more accessible (e.g. no weight, available anywhere via computer)</t>
  </si>
  <si>
    <t>"Electronic books are easier to access because of you leave your laptop in your room and you realize your out and need to do work, you can easily ask to use someone laptop or access the book from the library computer. "
"Digital can be used anywhere at anytime. I hate caring around huge textbooks and it is hard to print pages from textbooks. "
"Print is always more enjoyable to read through, but electronic is convenient, often more accessible, portable, more easily searchable (e.g., control "f" search), and you can mark it up without ruining the text."</t>
  </si>
  <si>
    <t>ability to search</t>
  </si>
  <si>
    <t>cost (i.e. cheaper than print)</t>
  </si>
  <si>
    <t>"While I do enjoy a physical copy, they are usually cumbersome and expensive. Digital copies can all be put on my laptop and make the material more readily accessible. "</t>
  </si>
  <si>
    <t>online homework system</t>
  </si>
  <si>
    <t>read outloud option</t>
  </si>
  <si>
    <t>no future use anticipated</t>
  </si>
  <si>
    <t>Effect of Employment - How does your employment affect your academic success?</t>
  </si>
  <si>
    <t>%</t>
  </si>
  <si>
    <t>Mostly positive</t>
  </si>
  <si>
    <t>A mix of positive and negative</t>
  </si>
  <si>
    <t>Mostly negative</t>
  </si>
  <si>
    <t>Not at all</t>
  </si>
  <si>
    <t>I am not sure</t>
  </si>
  <si>
    <t>Funding Sources - Which of the following sources are you using to fund your education? Check all that apply.</t>
  </si>
  <si>
    <t>Pell Grant program</t>
  </si>
  <si>
    <t>GI Bill</t>
  </si>
  <si>
    <t>Other federal grant programs</t>
  </si>
  <si>
    <t>Education loans</t>
  </si>
  <si>
    <t>Work-study program</t>
  </si>
  <si>
    <t>Scholarships</t>
  </si>
  <si>
    <t>Part-time job(s)</t>
  </si>
  <si>
    <t>Full-time job(s)</t>
  </si>
  <si>
    <t>Employer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</si>
</sst>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x14ac:knownFonts="1">
    <font>
      <sz val="10"/>
      <color rgb="FF000000"/>
      <name val="Arial"/>
      <scheme val="minor"/>
    </font>
    <font>
      <b/>
      <sz val="11"/>
      <color theme="1"/>
      <name val="Calibri"/>
    </font>
    <font>
      <sz val="11"/>
      <color theme="1"/>
      <name val="Calibri"/>
    </font>
    <font>
      <sz val="10"/>
      <color theme="1"/>
      <name val="Arial"/>
      <scheme val="minor"/>
    </font>
    <font>
      <b/>
      <sz val="10"/>
      <color theme="1"/>
      <name val="Arial"/>
      <scheme val="minor"/>
    </font>
    <font>
      <sz val="11"/>
      <color rgb="FF000000"/>
      <name val="Calibri"/>
    </font>
    <font>
      <i/>
      <sz val="10"/>
      <color theme="1"/>
      <name val="Arial"/>
      <scheme val="minor"/>
    </font>
    <font>
      <u/>
      <sz val="10"/>
      <color rgb="FF0000FF"/>
      <name val="Arial"/>
    </font>
  </fonts>
  <fills count="4">
    <fill>
      <patternFill patternType="none"/>
    </fill>
    <fill>
      <patternFill patternType="gray125"/>
    </fill>
    <fill>
      <patternFill patternType="solid">
        <fgColor rgb="FFD9D9D9"/>
        <bgColor rgb="FFD9D9D9"/>
      </patternFill>
    </fill>
    <fill>
      <patternFill patternType="solid">
        <fgColor rgb="FFFCE5CD"/>
        <bgColor rgb="FFFCE5CD"/>
      </patternFill>
    </fill>
  </fills>
  <borders count="1">
    <border>
      <left/>
      <right/>
      <top/>
      <bottom/>
      <diagonal/>
    </border>
  </borders>
  <cellStyleXfs count="1">
    <xf numFmtId="0" fontId="0" fillId="0" borderId="0"/>
  </cellStyleXfs>
  <cellXfs count="40">
    <xf numFmtId="0" fontId="0" fillId="0" borderId="0" xfId="0" applyFont="1" applyAlignment="1"/>
    <xf numFmtId="0" fontId="1" fillId="0" borderId="0" xfId="0" applyFont="1"/>
    <xf numFmtId="0" fontId="2" fillId="0" borderId="0" xfId="0" applyFont="1" applyAlignment="1"/>
    <xf numFmtId="0" fontId="2" fillId="0" borderId="0" xfId="0" applyFont="1" applyAlignment="1"/>
    <xf numFmtId="0" fontId="3" fillId="0" borderId="0" xfId="0" applyFont="1" applyAlignment="1"/>
    <xf numFmtId="10" fontId="2" fillId="0" borderId="0" xfId="0" applyNumberFormat="1" applyFont="1" applyAlignment="1">
      <alignment horizontal="right"/>
    </xf>
    <xf numFmtId="0" fontId="2" fillId="0" borderId="0" xfId="0" applyFont="1" applyAlignment="1">
      <alignment horizontal="right"/>
    </xf>
    <xf numFmtId="10" fontId="3" fillId="0" borderId="0" xfId="0" applyNumberFormat="1" applyFont="1" applyAlignment="1"/>
    <xf numFmtId="9" fontId="2" fillId="0" borderId="0" xfId="0" applyNumberFormat="1" applyFont="1" applyAlignment="1">
      <alignment horizontal="right"/>
    </xf>
    <xf numFmtId="0" fontId="1" fillId="0" borderId="0" xfId="0" applyFont="1" applyAlignment="1"/>
    <xf numFmtId="0" fontId="3" fillId="2" borderId="0" xfId="0" applyFont="1" applyFill="1"/>
    <xf numFmtId="0" fontId="2" fillId="2" borderId="0" xfId="0" applyFont="1" applyFill="1" applyAlignment="1">
      <alignment horizontal="right"/>
    </xf>
    <xf numFmtId="10" fontId="2" fillId="2" borderId="0" xfId="0" applyNumberFormat="1" applyFont="1" applyFill="1" applyAlignment="1">
      <alignment horizontal="right"/>
    </xf>
    <xf numFmtId="0" fontId="1" fillId="0" borderId="0" xfId="0" applyFont="1" applyAlignment="1"/>
    <xf numFmtId="10" fontId="2" fillId="0" borderId="0" xfId="0" applyNumberFormat="1" applyFont="1" applyAlignment="1"/>
    <xf numFmtId="0" fontId="4" fillId="0" borderId="0" xfId="0" applyFont="1" applyAlignment="1"/>
    <xf numFmtId="0" fontId="3" fillId="0" borderId="0" xfId="0" applyFont="1" applyAlignment="1">
      <alignment horizontal="center"/>
    </xf>
    <xf numFmtId="9" fontId="3" fillId="0" borderId="0" xfId="0" applyNumberFormat="1" applyFont="1" applyAlignment="1"/>
    <xf numFmtId="0" fontId="4" fillId="0" borderId="0" xfId="0" applyFont="1"/>
    <xf numFmtId="6" fontId="2" fillId="0" borderId="0" xfId="0" applyNumberFormat="1" applyFont="1" applyAlignment="1">
      <alignment horizontal="right"/>
    </xf>
    <xf numFmtId="10" fontId="5" fillId="0" borderId="0" xfId="0" applyNumberFormat="1" applyFont="1" applyAlignment="1">
      <alignment horizontal="right"/>
    </xf>
    <xf numFmtId="9" fontId="5" fillId="0" borderId="0" xfId="0" applyNumberFormat="1" applyFont="1" applyAlignment="1">
      <alignment horizontal="right"/>
    </xf>
    <xf numFmtId="0" fontId="2" fillId="0" borderId="0" xfId="0" applyFont="1" applyAlignment="1"/>
    <xf numFmtId="10" fontId="2" fillId="0" borderId="0" xfId="0" applyNumberFormat="1" applyFont="1" applyAlignment="1">
      <alignment horizontal="right"/>
    </xf>
    <xf numFmtId="0" fontId="2" fillId="0" borderId="0" xfId="0" applyFont="1" applyAlignment="1"/>
    <xf numFmtId="0" fontId="5" fillId="0" borderId="0" xfId="0" applyFont="1" applyAlignment="1"/>
    <xf numFmtId="0" fontId="5" fillId="0" borderId="0" xfId="0" applyFont="1" applyAlignment="1"/>
    <xf numFmtId="0" fontId="2" fillId="0" borderId="0" xfId="0" applyFont="1" applyAlignment="1">
      <alignment horizontal="left"/>
    </xf>
    <xf numFmtId="10" fontId="3" fillId="0" borderId="0" xfId="0" applyNumberFormat="1" applyFont="1"/>
    <xf numFmtId="0" fontId="3" fillId="0" borderId="0" xfId="0" applyFont="1" applyAlignment="1"/>
    <xf numFmtId="0" fontId="3" fillId="3" borderId="0" xfId="0" applyFont="1" applyFill="1" applyAlignment="1"/>
    <xf numFmtId="0" fontId="3" fillId="0" borderId="0" xfId="0" applyFont="1" applyAlignment="1">
      <alignment vertical="center"/>
    </xf>
    <xf numFmtId="0" fontId="0" fillId="0" borderId="0" xfId="0" applyFont="1" applyAlignment="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6" fillId="0" borderId="0" xfId="0" applyFont="1" applyAlignment="1"/>
    <xf numFmtId="0" fontId="7" fillId="0" borderId="0" xfId="0" applyFont="1" applyFill="1" applyAlignment="1"/>
    <xf numFmtId="0" fontId="3" fillId="0" borderId="0" xfId="0" applyFont="1" applyFill="1" applyAlignment="1"/>
    <xf numFmtId="0" fontId="0"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8"/>
  <sheetViews>
    <sheetView workbookViewId="0"/>
  </sheetViews>
  <sheetFormatPr defaultColWidth="12.6640625" defaultRowHeight="15.75" customHeight="1" x14ac:dyDescent="0.25"/>
  <cols>
    <col min="1" max="1" width="20.109375" customWidth="1"/>
  </cols>
  <sheetData>
    <row r="1" spans="1:6" ht="15.75" customHeight="1" x14ac:dyDescent="0.3">
      <c r="A1" s="1" t="s">
        <v>0</v>
      </c>
    </row>
    <row r="2" spans="1:6" ht="15.75" customHeight="1" x14ac:dyDescent="0.3">
      <c r="A2" s="2" t="s">
        <v>1</v>
      </c>
      <c r="B2" s="3" t="s">
        <v>2</v>
      </c>
      <c r="C2" s="2"/>
      <c r="D2" s="4" t="s">
        <v>3</v>
      </c>
      <c r="E2" s="4" t="s">
        <v>4</v>
      </c>
      <c r="F2" s="4" t="s">
        <v>5</v>
      </c>
    </row>
    <row r="3" spans="1:6" ht="15.75" customHeight="1" x14ac:dyDescent="0.3">
      <c r="A3" s="2" t="s">
        <v>6</v>
      </c>
      <c r="B3" s="5">
        <v>1.04E-2</v>
      </c>
      <c r="C3" s="6"/>
      <c r="D3" s="7">
        <v>2.3E-3</v>
      </c>
      <c r="E3" s="7">
        <v>1.2200000000000001E-2</v>
      </c>
      <c r="F3" s="7">
        <v>3.0000000000000001E-3</v>
      </c>
    </row>
    <row r="4" spans="1:6" ht="15.75" customHeight="1" x14ac:dyDescent="0.3">
      <c r="A4" s="2" t="s">
        <v>7</v>
      </c>
      <c r="B4" s="5">
        <v>0.1845</v>
      </c>
      <c r="C4" s="6"/>
      <c r="D4" s="7">
        <v>0.1542</v>
      </c>
      <c r="E4" s="7">
        <v>0.13650000000000001</v>
      </c>
      <c r="F4" s="7">
        <v>7.1800000000000003E-2</v>
      </c>
    </row>
    <row r="5" spans="1:6" ht="15.75" customHeight="1" x14ac:dyDescent="0.3">
      <c r="A5" s="2" t="s">
        <v>8</v>
      </c>
      <c r="B5" s="5">
        <v>0.13689999999999999</v>
      </c>
      <c r="C5" s="6"/>
      <c r="D5" s="7">
        <v>0.214</v>
      </c>
      <c r="E5" s="7">
        <v>0.1159</v>
      </c>
      <c r="F5" s="7">
        <v>0.16789999999999999</v>
      </c>
    </row>
    <row r="6" spans="1:6" ht="15.75" customHeight="1" x14ac:dyDescent="0.3">
      <c r="A6" s="2" t="s">
        <v>9</v>
      </c>
      <c r="B6" s="5">
        <v>0.1012</v>
      </c>
      <c r="C6" s="6"/>
      <c r="D6" s="7">
        <v>0.11409999999999999</v>
      </c>
      <c r="E6" s="7">
        <v>7.5999999999999998E-2</v>
      </c>
      <c r="F6" s="7">
        <v>9.2799999999999994E-2</v>
      </c>
    </row>
    <row r="7" spans="1:6" ht="15.75" customHeight="1" x14ac:dyDescent="0.3">
      <c r="A7" s="2" t="s">
        <v>10</v>
      </c>
      <c r="B7" s="5">
        <v>4.6100000000000002E-2</v>
      </c>
      <c r="C7" s="6"/>
      <c r="D7" s="7">
        <v>8.1500000000000003E-2</v>
      </c>
      <c r="E7" s="7">
        <v>3.7499999999999999E-2</v>
      </c>
      <c r="F7" s="7">
        <v>4.1099999999999998E-2</v>
      </c>
    </row>
    <row r="8" spans="1:6" ht="15.75" customHeight="1" x14ac:dyDescent="0.3">
      <c r="A8" s="2" t="s">
        <v>11</v>
      </c>
      <c r="B8" s="5">
        <v>0.45090000000000002</v>
      </c>
      <c r="C8" s="6"/>
      <c r="D8" s="7">
        <v>0.43390000000000001</v>
      </c>
      <c r="E8" s="7">
        <v>0.55510000000000004</v>
      </c>
      <c r="F8" s="7">
        <v>0.52290000000000003</v>
      </c>
    </row>
    <row r="9" spans="1:6" ht="15.75" customHeight="1" x14ac:dyDescent="0.3">
      <c r="A9" s="2" t="s">
        <v>12</v>
      </c>
      <c r="B9" s="5">
        <v>2.53E-2</v>
      </c>
      <c r="C9" s="6"/>
      <c r="E9" s="7">
        <v>1.55E-2</v>
      </c>
      <c r="F9" s="7">
        <v>0.10059999999999999</v>
      </c>
    </row>
    <row r="10" spans="1:6" ht="15.75" customHeight="1" x14ac:dyDescent="0.3">
      <c r="A10" s="2" t="s">
        <v>13</v>
      </c>
      <c r="B10" s="5">
        <v>4.4600000000000001E-2</v>
      </c>
      <c r="C10" s="6"/>
      <c r="E10" s="7">
        <v>5.1400000000000001E-2</v>
      </c>
    </row>
    <row r="11" spans="1:6" ht="15.75" customHeight="1" x14ac:dyDescent="0.3">
      <c r="A11" s="2"/>
      <c r="B11" s="8"/>
      <c r="C11" s="6"/>
    </row>
    <row r="13" spans="1:6" ht="15.75" customHeight="1" x14ac:dyDescent="0.3">
      <c r="A13" s="1" t="s">
        <v>14</v>
      </c>
    </row>
    <row r="14" spans="1:6" ht="15.75" customHeight="1" x14ac:dyDescent="0.3">
      <c r="A14" s="2" t="s">
        <v>1</v>
      </c>
      <c r="B14" s="3" t="s">
        <v>2</v>
      </c>
      <c r="C14" s="2"/>
    </row>
    <row r="15" spans="1:6" ht="15.75" customHeight="1" x14ac:dyDescent="0.3">
      <c r="A15" s="2" t="s">
        <v>15</v>
      </c>
      <c r="B15" s="5">
        <v>0.68110000000000004</v>
      </c>
      <c r="C15" s="6"/>
    </row>
    <row r="16" spans="1:6" ht="15.75" customHeight="1" x14ac:dyDescent="0.3">
      <c r="A16" s="2" t="s">
        <v>16</v>
      </c>
      <c r="B16" s="5">
        <v>0.2354</v>
      </c>
      <c r="C16" s="6"/>
    </row>
    <row r="17" spans="1:8" ht="15.75" customHeight="1" x14ac:dyDescent="0.3">
      <c r="A17" s="2" t="s">
        <v>17</v>
      </c>
      <c r="B17" s="5">
        <v>4.3400000000000001E-2</v>
      </c>
      <c r="C17" s="6"/>
    </row>
    <row r="18" spans="1:8" ht="15.75" customHeight="1" x14ac:dyDescent="0.3">
      <c r="A18" s="2" t="s">
        <v>18</v>
      </c>
      <c r="B18" s="5">
        <v>6.7000000000000002E-3</v>
      </c>
      <c r="C18" s="6"/>
    </row>
    <row r="19" spans="1:8" ht="15.75" customHeight="1" x14ac:dyDescent="0.3">
      <c r="A19" s="2" t="s">
        <v>13</v>
      </c>
      <c r="B19" s="5">
        <v>3.3399999999999999E-2</v>
      </c>
      <c r="C19" s="6"/>
    </row>
    <row r="20" spans="1:8" ht="15.75" customHeight="1" x14ac:dyDescent="0.3">
      <c r="A20" s="2"/>
      <c r="B20" s="8"/>
      <c r="C20" s="6"/>
    </row>
    <row r="21" spans="1:8" ht="15.75" customHeight="1" x14ac:dyDescent="0.3">
      <c r="A21" s="9" t="s">
        <v>19</v>
      </c>
    </row>
    <row r="22" spans="1:8" ht="15.75" customHeight="1" x14ac:dyDescent="0.3">
      <c r="A22" s="2" t="s">
        <v>1</v>
      </c>
      <c r="B22" s="2" t="s">
        <v>20</v>
      </c>
      <c r="C22" s="2" t="s">
        <v>21</v>
      </c>
      <c r="D22" s="2" t="s">
        <v>22</v>
      </c>
      <c r="E22" s="2" t="s">
        <v>13</v>
      </c>
      <c r="H22" s="4" t="s">
        <v>23</v>
      </c>
    </row>
    <row r="23" spans="1:8" ht="15.75" customHeight="1" x14ac:dyDescent="0.3">
      <c r="A23" s="3" t="s">
        <v>24</v>
      </c>
      <c r="B23" s="5">
        <v>0.3639</v>
      </c>
      <c r="C23" s="5">
        <v>0.60099999999999998</v>
      </c>
      <c r="D23" s="5">
        <v>2.3400000000000001E-2</v>
      </c>
      <c r="E23" s="5">
        <v>1.17E-2</v>
      </c>
    </row>
    <row r="24" spans="1:8" ht="15.75" customHeight="1" x14ac:dyDescent="0.3">
      <c r="A24" s="3" t="s">
        <v>25</v>
      </c>
      <c r="B24" s="5">
        <v>0.15379999999999999</v>
      </c>
      <c r="C24" s="5">
        <v>0.82609999999999995</v>
      </c>
      <c r="D24" s="10"/>
      <c r="E24" s="5">
        <v>2.01E-2</v>
      </c>
    </row>
    <row r="25" spans="1:8" ht="14.4" x14ac:dyDescent="0.3">
      <c r="A25" s="2" t="s">
        <v>26</v>
      </c>
      <c r="B25" s="5">
        <v>3.6499999999999998E-2</v>
      </c>
      <c r="C25" s="11"/>
      <c r="D25" s="11"/>
      <c r="E25" s="10"/>
    </row>
    <row r="26" spans="1:8" ht="14.4" x14ac:dyDescent="0.3">
      <c r="A26" s="2" t="s">
        <v>27</v>
      </c>
      <c r="B26" s="5">
        <v>0</v>
      </c>
      <c r="C26" s="12"/>
      <c r="D26" s="12"/>
      <c r="E26" s="10"/>
    </row>
    <row r="27" spans="1:8" ht="14.4" x14ac:dyDescent="0.3">
      <c r="A27" s="2" t="s">
        <v>28</v>
      </c>
      <c r="B27" s="5">
        <v>0.13120000000000001</v>
      </c>
      <c r="C27" s="10"/>
      <c r="D27" s="10"/>
      <c r="E27" s="10"/>
    </row>
    <row r="28" spans="1:8" ht="14.4" x14ac:dyDescent="0.3">
      <c r="A28" s="2" t="s">
        <v>29</v>
      </c>
      <c r="B28" s="5">
        <v>0.81730000000000003</v>
      </c>
      <c r="C28" s="10"/>
      <c r="D28" s="10"/>
      <c r="E28" s="10"/>
    </row>
    <row r="30" spans="1:8" ht="14.4" x14ac:dyDescent="0.3">
      <c r="A30" s="1" t="s">
        <v>30</v>
      </c>
    </row>
    <row r="31" spans="1:8" ht="14.4" x14ac:dyDescent="0.3">
      <c r="A31" s="2" t="s">
        <v>31</v>
      </c>
      <c r="B31" s="2" t="s">
        <v>32</v>
      </c>
      <c r="C31" s="2" t="s">
        <v>33</v>
      </c>
      <c r="D31" s="2"/>
      <c r="E31" s="2"/>
      <c r="F31" s="2" t="s">
        <v>34</v>
      </c>
      <c r="G31" s="2" t="s">
        <v>35</v>
      </c>
    </row>
    <row r="32" spans="1:8" ht="14.4" x14ac:dyDescent="0.3">
      <c r="A32" s="6">
        <v>14</v>
      </c>
      <c r="B32" s="6">
        <v>60</v>
      </c>
      <c r="C32" s="6">
        <v>22.23</v>
      </c>
      <c r="D32" s="2"/>
      <c r="E32" s="2"/>
      <c r="F32" s="6">
        <v>7.17</v>
      </c>
      <c r="G32" s="6">
        <v>51.35</v>
      </c>
    </row>
    <row r="34" spans="1:2" ht="14.4" x14ac:dyDescent="0.3">
      <c r="A34" s="9" t="s">
        <v>36</v>
      </c>
    </row>
    <row r="35" spans="1:2" ht="14.4" x14ac:dyDescent="0.3">
      <c r="A35" s="2" t="s">
        <v>1</v>
      </c>
      <c r="B35" s="3" t="s">
        <v>2</v>
      </c>
    </row>
    <row r="36" spans="1:2" ht="14.4" x14ac:dyDescent="0.3">
      <c r="A36" s="2" t="s">
        <v>20</v>
      </c>
      <c r="B36" s="5">
        <v>0.1104</v>
      </c>
    </row>
    <row r="37" spans="1:2" ht="14.4" x14ac:dyDescent="0.3">
      <c r="A37" s="2" t="s">
        <v>21</v>
      </c>
      <c r="B37" s="5">
        <v>0.84109999999999996</v>
      </c>
    </row>
    <row r="38" spans="1:2" ht="14.4" x14ac:dyDescent="0.3">
      <c r="A38" s="2" t="s">
        <v>13</v>
      </c>
      <c r="B38" s="5">
        <v>4.8500000000000001E-2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37"/>
  <sheetViews>
    <sheetView workbookViewId="0"/>
  </sheetViews>
  <sheetFormatPr defaultColWidth="12.6640625" defaultRowHeight="15.75" customHeight="1" x14ac:dyDescent="0.25"/>
  <sheetData>
    <row r="1" spans="1:8" ht="15.75" customHeight="1" x14ac:dyDescent="0.3">
      <c r="A1" s="13" t="s">
        <v>37</v>
      </c>
      <c r="B1" s="2"/>
      <c r="C1" s="2"/>
      <c r="D1" s="2"/>
      <c r="E1" s="2"/>
      <c r="F1" s="2"/>
      <c r="G1" s="2"/>
      <c r="H1" s="2"/>
    </row>
    <row r="2" spans="1:8" ht="15.75" customHeight="1" x14ac:dyDescent="0.3">
      <c r="A2" s="2" t="s">
        <v>1</v>
      </c>
      <c r="B2" s="3" t="s">
        <v>2</v>
      </c>
      <c r="C2" s="2"/>
      <c r="D2" s="2"/>
      <c r="E2" s="2"/>
      <c r="F2" s="2"/>
      <c r="G2" s="2"/>
    </row>
    <row r="3" spans="1:8" ht="15.75" customHeight="1" x14ac:dyDescent="0.3">
      <c r="A3" s="2" t="s">
        <v>38</v>
      </c>
      <c r="B3" s="5">
        <v>1.49E-2</v>
      </c>
      <c r="C3" s="6"/>
      <c r="D3" s="2"/>
      <c r="E3" s="2"/>
      <c r="F3" s="2"/>
      <c r="G3" s="2"/>
    </row>
    <row r="4" spans="1:8" ht="15.75" customHeight="1" x14ac:dyDescent="0.3">
      <c r="A4" s="3" t="s">
        <v>39</v>
      </c>
      <c r="B4" s="5">
        <v>0.60529999999999995</v>
      </c>
      <c r="C4" s="6"/>
      <c r="D4" s="2"/>
      <c r="E4" s="2"/>
      <c r="F4" s="2"/>
      <c r="G4" s="2"/>
    </row>
    <row r="5" spans="1:8" ht="15.75" customHeight="1" x14ac:dyDescent="0.3">
      <c r="A5" s="3" t="s">
        <v>40</v>
      </c>
      <c r="B5" s="5">
        <v>0.18240000000000001</v>
      </c>
      <c r="C5" s="6"/>
      <c r="D5" s="2"/>
      <c r="E5" s="2"/>
      <c r="F5" s="2"/>
      <c r="G5" s="2"/>
    </row>
    <row r="6" spans="1:8" ht="15.75" customHeight="1" x14ac:dyDescent="0.3">
      <c r="A6" s="2" t="s">
        <v>41</v>
      </c>
      <c r="B6" s="5">
        <v>0.1741</v>
      </c>
      <c r="C6" s="6"/>
      <c r="D6" s="14">
        <f>B3+SUM(B7:B9)</f>
        <v>3.8199999999999998E-2</v>
      </c>
      <c r="E6" s="2"/>
      <c r="F6" s="2"/>
      <c r="G6" s="2"/>
    </row>
    <row r="7" spans="1:8" ht="15.75" customHeight="1" x14ac:dyDescent="0.3">
      <c r="A7" s="2" t="s">
        <v>42</v>
      </c>
      <c r="B7" s="5">
        <v>0.01</v>
      </c>
      <c r="C7" s="6"/>
      <c r="D7" s="2"/>
      <c r="E7" s="2"/>
      <c r="F7" s="2"/>
      <c r="G7" s="2"/>
    </row>
    <row r="8" spans="1:8" ht="15.75" customHeight="1" x14ac:dyDescent="0.3">
      <c r="A8" s="2" t="s">
        <v>43</v>
      </c>
      <c r="B8" s="5">
        <v>1.6999999999999999E-3</v>
      </c>
      <c r="C8" s="6"/>
      <c r="D8" s="2"/>
      <c r="E8" s="2"/>
      <c r="F8" s="2"/>
      <c r="G8" s="2"/>
    </row>
    <row r="9" spans="1:8" ht="15.75" customHeight="1" x14ac:dyDescent="0.3">
      <c r="A9" s="2" t="s">
        <v>44</v>
      </c>
      <c r="B9" s="5">
        <v>1.1599999999999999E-2</v>
      </c>
      <c r="C9" s="6"/>
      <c r="D9" s="2"/>
      <c r="E9" s="2"/>
      <c r="F9" s="2"/>
      <c r="G9" s="2"/>
    </row>
    <row r="10" spans="1:8" ht="15.75" customHeight="1" x14ac:dyDescent="0.3">
      <c r="A10" s="2"/>
      <c r="B10" s="8"/>
      <c r="C10" s="6"/>
      <c r="D10" s="2"/>
      <c r="E10" s="2"/>
      <c r="F10" s="2"/>
      <c r="G10" s="2"/>
    </row>
    <row r="12" spans="1:8" x14ac:dyDescent="0.25">
      <c r="A12" s="15" t="s">
        <v>45</v>
      </c>
    </row>
    <row r="13" spans="1:8" ht="15.75" customHeight="1" x14ac:dyDescent="0.3">
      <c r="A13" s="2" t="s">
        <v>1</v>
      </c>
      <c r="B13" s="3" t="s">
        <v>2</v>
      </c>
      <c r="C13" s="2"/>
    </row>
    <row r="14" spans="1:8" ht="15.75" customHeight="1" x14ac:dyDescent="0.3">
      <c r="A14" s="2" t="s">
        <v>46</v>
      </c>
      <c r="B14" s="5">
        <v>0.55559999999999998</v>
      </c>
      <c r="C14" s="6"/>
    </row>
    <row r="15" spans="1:8" ht="15.75" customHeight="1" x14ac:dyDescent="0.3">
      <c r="A15" s="2" t="s">
        <v>47</v>
      </c>
      <c r="B15" s="5">
        <v>0.44440000000000002</v>
      </c>
      <c r="C15" s="6"/>
    </row>
    <row r="16" spans="1:8" ht="15.75" customHeight="1" x14ac:dyDescent="0.3">
      <c r="A16" s="3" t="s">
        <v>22</v>
      </c>
      <c r="B16" s="5">
        <v>0</v>
      </c>
      <c r="C16" s="6"/>
    </row>
    <row r="17" spans="1:4" ht="15.75" customHeight="1" x14ac:dyDescent="0.3">
      <c r="A17" s="2"/>
      <c r="B17" s="8"/>
      <c r="C17" s="6"/>
    </row>
    <row r="19" spans="1:4" ht="15.75" customHeight="1" x14ac:dyDescent="0.3">
      <c r="A19" s="1" t="s">
        <v>48</v>
      </c>
    </row>
    <row r="20" spans="1:4" x14ac:dyDescent="0.25">
      <c r="A20" s="4" t="s">
        <v>1</v>
      </c>
      <c r="B20" s="16" t="s">
        <v>2</v>
      </c>
      <c r="C20" s="16"/>
      <c r="D20" s="16"/>
    </row>
    <row r="21" spans="1:4" x14ac:dyDescent="0.25">
      <c r="A21" s="4" t="s">
        <v>49</v>
      </c>
      <c r="B21" s="7">
        <v>0.189</v>
      </c>
      <c r="C21" s="7"/>
    </row>
    <row r="22" spans="1:4" x14ac:dyDescent="0.25">
      <c r="A22" s="4" t="s">
        <v>50</v>
      </c>
      <c r="B22" s="7">
        <v>0.20269999999999999</v>
      </c>
      <c r="C22" s="7"/>
    </row>
    <row r="23" spans="1:4" x14ac:dyDescent="0.25">
      <c r="A23" s="4" t="s">
        <v>51</v>
      </c>
      <c r="B23" s="7">
        <v>0.27400000000000002</v>
      </c>
      <c r="C23" s="7"/>
    </row>
    <row r="24" spans="1:4" x14ac:dyDescent="0.25">
      <c r="A24" s="4" t="s">
        <v>52</v>
      </c>
      <c r="B24" s="7">
        <v>0.32879999999999998</v>
      </c>
      <c r="C24" s="7"/>
    </row>
    <row r="25" spans="1:4" ht="13.2" x14ac:dyDescent="0.25">
      <c r="A25" s="4" t="s">
        <v>22</v>
      </c>
      <c r="B25" s="7">
        <v>5.4999999999999997E-3</v>
      </c>
    </row>
    <row r="26" spans="1:4" ht="13.2" x14ac:dyDescent="0.25">
      <c r="B26" s="17"/>
    </row>
    <row r="28" spans="1:4" ht="14.4" x14ac:dyDescent="0.3">
      <c r="A28" s="1" t="s">
        <v>53</v>
      </c>
    </row>
    <row r="29" spans="1:4" ht="14.4" x14ac:dyDescent="0.3">
      <c r="A29" s="2" t="s">
        <v>1</v>
      </c>
      <c r="B29" s="3" t="s">
        <v>2</v>
      </c>
      <c r="C29" s="2"/>
    </row>
    <row r="30" spans="1:4" ht="14.4" x14ac:dyDescent="0.3">
      <c r="A30" s="6">
        <v>1</v>
      </c>
      <c r="B30" s="5">
        <v>4.9799999999999997E-2</v>
      </c>
      <c r="C30" s="6"/>
    </row>
    <row r="31" spans="1:4" ht="14.4" x14ac:dyDescent="0.3">
      <c r="A31" s="6">
        <v>2</v>
      </c>
      <c r="B31" s="5">
        <v>8.6199999999999999E-2</v>
      </c>
      <c r="C31" s="6"/>
    </row>
    <row r="32" spans="1:4" ht="14.4" x14ac:dyDescent="0.3">
      <c r="A32" s="6">
        <v>3</v>
      </c>
      <c r="B32" s="5">
        <v>0.1061</v>
      </c>
      <c r="C32" s="6"/>
    </row>
    <row r="33" spans="1:3" ht="14.4" x14ac:dyDescent="0.3">
      <c r="A33" s="6">
        <v>4</v>
      </c>
      <c r="B33" s="5">
        <v>0.19239999999999999</v>
      </c>
      <c r="C33" s="6"/>
    </row>
    <row r="34" spans="1:3" ht="14.4" x14ac:dyDescent="0.3">
      <c r="A34" s="6">
        <v>5</v>
      </c>
      <c r="B34" s="5">
        <v>0.32669999999999999</v>
      </c>
      <c r="C34" s="6"/>
    </row>
    <row r="35" spans="1:3" ht="14.4" x14ac:dyDescent="0.3">
      <c r="A35" s="6">
        <v>6</v>
      </c>
      <c r="B35" s="5">
        <v>0.1575</v>
      </c>
      <c r="C35" s="6"/>
    </row>
    <row r="36" spans="1:3" ht="14.4" x14ac:dyDescent="0.3">
      <c r="A36" s="6">
        <v>7</v>
      </c>
      <c r="B36" s="5">
        <v>8.1299999999999997E-2</v>
      </c>
      <c r="C36" s="6"/>
    </row>
    <row r="37" spans="1:3" ht="14.4" x14ac:dyDescent="0.3">
      <c r="A37" s="2"/>
      <c r="B37" s="8"/>
      <c r="C37"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32"/>
  <sheetViews>
    <sheetView workbookViewId="0"/>
  </sheetViews>
  <sheetFormatPr defaultColWidth="12.6640625" defaultRowHeight="15.75" customHeight="1" x14ac:dyDescent="0.25"/>
  <sheetData>
    <row r="1" spans="1:2" x14ac:dyDescent="0.25">
      <c r="A1" s="18" t="s">
        <v>54</v>
      </c>
    </row>
    <row r="2" spans="1:2" ht="15.75" customHeight="1" x14ac:dyDescent="0.3">
      <c r="A2" s="2" t="s">
        <v>1</v>
      </c>
      <c r="B2" s="3" t="s">
        <v>2</v>
      </c>
    </row>
    <row r="3" spans="1:2" ht="15.75" customHeight="1" x14ac:dyDescent="0.3">
      <c r="A3" s="6">
        <v>0</v>
      </c>
      <c r="B3" s="5">
        <v>0.10780000000000001</v>
      </c>
    </row>
    <row r="4" spans="1:2" ht="15.75" customHeight="1" x14ac:dyDescent="0.3">
      <c r="A4" s="6">
        <v>1</v>
      </c>
      <c r="B4" s="5">
        <v>0.126</v>
      </c>
    </row>
    <row r="5" spans="1:2" ht="15.75" customHeight="1" x14ac:dyDescent="0.3">
      <c r="A5" s="6">
        <v>2</v>
      </c>
      <c r="B5" s="5">
        <v>0.20069999999999999</v>
      </c>
    </row>
    <row r="6" spans="1:2" ht="15.75" customHeight="1" x14ac:dyDescent="0.3">
      <c r="A6" s="6">
        <v>3</v>
      </c>
      <c r="B6" s="5">
        <v>0.21229999999999999</v>
      </c>
    </row>
    <row r="7" spans="1:2" ht="15.75" customHeight="1" x14ac:dyDescent="0.3">
      <c r="A7" s="6">
        <v>4</v>
      </c>
      <c r="B7" s="5">
        <v>0.22720000000000001</v>
      </c>
    </row>
    <row r="8" spans="1:2" ht="15.75" customHeight="1" x14ac:dyDescent="0.3">
      <c r="A8" s="6">
        <v>5</v>
      </c>
      <c r="B8" s="5">
        <v>9.9500000000000005E-2</v>
      </c>
    </row>
    <row r="9" spans="1:2" ht="15.75" customHeight="1" x14ac:dyDescent="0.3">
      <c r="A9" s="6">
        <v>6</v>
      </c>
      <c r="B9" s="5">
        <v>1.8200000000000001E-2</v>
      </c>
    </row>
    <row r="10" spans="1:2" ht="15.75" customHeight="1" x14ac:dyDescent="0.3">
      <c r="A10" s="6">
        <v>7</v>
      </c>
      <c r="B10" s="5">
        <v>8.3000000000000001E-3</v>
      </c>
    </row>
    <row r="12" spans="1:2" x14ac:dyDescent="0.25">
      <c r="A12" s="18" t="s">
        <v>55</v>
      </c>
    </row>
    <row r="13" spans="1:2" ht="15.75" customHeight="1" x14ac:dyDescent="0.3">
      <c r="A13" s="2" t="s">
        <v>1</v>
      </c>
      <c r="B13" s="3" t="s">
        <v>2</v>
      </c>
    </row>
    <row r="14" spans="1:2" ht="15.75" customHeight="1" x14ac:dyDescent="0.3">
      <c r="A14" s="6">
        <v>0</v>
      </c>
      <c r="B14" s="5">
        <v>0.1769</v>
      </c>
    </row>
    <row r="15" spans="1:2" ht="15.75" customHeight="1" x14ac:dyDescent="0.3">
      <c r="A15" s="6">
        <v>1</v>
      </c>
      <c r="B15" s="5">
        <v>0.25330000000000003</v>
      </c>
    </row>
    <row r="16" spans="1:2" ht="15.75" customHeight="1" x14ac:dyDescent="0.3">
      <c r="A16" s="6">
        <v>2</v>
      </c>
      <c r="B16" s="5">
        <v>0.216</v>
      </c>
    </row>
    <row r="17" spans="1:6" ht="15.75" customHeight="1" x14ac:dyDescent="0.3">
      <c r="A17" s="6">
        <v>3</v>
      </c>
      <c r="B17" s="5">
        <v>0.18809999999999999</v>
      </c>
    </row>
    <row r="18" spans="1:6" ht="15.75" customHeight="1" x14ac:dyDescent="0.3">
      <c r="A18" s="6">
        <v>4</v>
      </c>
      <c r="B18" s="5">
        <v>0.12479999999999999</v>
      </c>
    </row>
    <row r="19" spans="1:6" ht="15.75" customHeight="1" x14ac:dyDescent="0.3">
      <c r="A19" s="6">
        <v>5</v>
      </c>
      <c r="B19" s="5">
        <v>2.6100000000000002E-2</v>
      </c>
    </row>
    <row r="20" spans="1:6" ht="15.75" customHeight="1" x14ac:dyDescent="0.3">
      <c r="A20" s="6">
        <v>6</v>
      </c>
      <c r="B20" s="5">
        <v>1.2999999999999999E-2</v>
      </c>
    </row>
    <row r="21" spans="1:6" ht="15.75" customHeight="1" x14ac:dyDescent="0.3">
      <c r="A21" s="6">
        <v>7</v>
      </c>
      <c r="B21" s="5">
        <v>1.9E-3</v>
      </c>
    </row>
    <row r="23" spans="1:6" x14ac:dyDescent="0.25">
      <c r="A23" s="18" t="s">
        <v>56</v>
      </c>
    </row>
    <row r="24" spans="1:6" ht="15.75" customHeight="1" x14ac:dyDescent="0.3">
      <c r="A24" s="2" t="s">
        <v>1</v>
      </c>
      <c r="B24" s="3" t="s">
        <v>2</v>
      </c>
      <c r="C24" s="2" t="s">
        <v>57</v>
      </c>
      <c r="D24" s="4" t="s">
        <v>58</v>
      </c>
      <c r="F24" s="2" t="s">
        <v>59</v>
      </c>
    </row>
    <row r="25" spans="1:6" ht="14.4" x14ac:dyDescent="0.3">
      <c r="A25" s="19">
        <v>0</v>
      </c>
      <c r="B25" s="5">
        <v>2.3E-3</v>
      </c>
      <c r="C25" s="2"/>
      <c r="D25" s="5">
        <v>3.2000000000000002E-3</v>
      </c>
      <c r="F25" s="2"/>
    </row>
    <row r="26" spans="1:6" ht="14.4" x14ac:dyDescent="0.3">
      <c r="A26" s="2" t="s">
        <v>60</v>
      </c>
      <c r="B26" s="5">
        <v>0.158</v>
      </c>
      <c r="C26" s="5">
        <v>0.14499999999999999</v>
      </c>
      <c r="D26" s="5">
        <v>0.15440000000000001</v>
      </c>
      <c r="F26" s="5">
        <v>0.129</v>
      </c>
    </row>
    <row r="27" spans="1:6" ht="14.4" x14ac:dyDescent="0.3">
      <c r="A27" s="2" t="s">
        <v>61</v>
      </c>
      <c r="B27" s="5">
        <v>0.24379999999999999</v>
      </c>
      <c r="C27" s="5">
        <v>0.2389</v>
      </c>
      <c r="D27" s="5">
        <v>0.25990000000000002</v>
      </c>
      <c r="F27" s="5">
        <v>0.20200000000000001</v>
      </c>
    </row>
    <row r="28" spans="1:6" ht="14.4" x14ac:dyDescent="0.3">
      <c r="A28" s="2" t="s">
        <v>62</v>
      </c>
      <c r="B28" s="5">
        <v>0.2596</v>
      </c>
      <c r="C28" s="5">
        <v>0.25540000000000002</v>
      </c>
      <c r="D28" s="5">
        <v>0.25269999999999998</v>
      </c>
      <c r="F28" s="5">
        <v>0.22900000000000001</v>
      </c>
    </row>
    <row r="29" spans="1:6" ht="14.4" x14ac:dyDescent="0.3">
      <c r="A29" s="2" t="s">
        <v>63</v>
      </c>
      <c r="B29" s="5">
        <v>0.17829999999999999</v>
      </c>
      <c r="C29" s="5">
        <v>0.16750000000000001</v>
      </c>
      <c r="D29" s="5">
        <v>0.16039999999999999</v>
      </c>
      <c r="F29" s="5">
        <v>0.183</v>
      </c>
    </row>
    <row r="30" spans="1:6" ht="14.4" x14ac:dyDescent="0.3">
      <c r="A30" s="2" t="s">
        <v>64</v>
      </c>
      <c r="B30" s="5">
        <v>8.3500000000000005E-2</v>
      </c>
      <c r="C30" s="5">
        <v>9.6600000000000005E-2</v>
      </c>
      <c r="D30" s="5">
        <v>9.35E-2</v>
      </c>
      <c r="F30" s="5">
        <v>0.11700000000000001</v>
      </c>
    </row>
    <row r="31" spans="1:6" ht="14.4" x14ac:dyDescent="0.3">
      <c r="A31" s="2" t="s">
        <v>65</v>
      </c>
      <c r="B31" s="5">
        <v>4.9700000000000001E-2</v>
      </c>
      <c r="C31" s="5">
        <v>4.5199999999999997E-2</v>
      </c>
      <c r="D31" s="5">
        <v>4.0099999999999997E-2</v>
      </c>
      <c r="F31" s="5">
        <v>7.0999999999999994E-2</v>
      </c>
    </row>
    <row r="32" spans="1:6" ht="14.4" x14ac:dyDescent="0.3">
      <c r="A32" s="2" t="s">
        <v>66</v>
      </c>
      <c r="B32" s="5">
        <v>2.4799999999999999E-2</v>
      </c>
      <c r="C32" s="5">
        <v>5.1499999999999997E-2</v>
      </c>
      <c r="D32" s="5">
        <v>3.5700000000000003E-2</v>
      </c>
      <c r="F32" s="5">
        <v>6.7000000000000004E-2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76"/>
  <sheetViews>
    <sheetView tabSelected="1" topLeftCell="A40" workbookViewId="0">
      <selection activeCell="J58" sqref="J58"/>
    </sheetView>
  </sheetViews>
  <sheetFormatPr defaultColWidth="12.6640625" defaultRowHeight="15.75" customHeight="1" x14ac:dyDescent="0.25"/>
  <sheetData>
    <row r="1" spans="1:10" x14ac:dyDescent="0.25">
      <c r="A1" s="18" t="s">
        <v>67</v>
      </c>
    </row>
    <row r="2" spans="1:10" ht="15.75" customHeight="1" x14ac:dyDescent="0.3">
      <c r="A2" s="2" t="s">
        <v>1</v>
      </c>
      <c r="B2" s="2" t="s">
        <v>2</v>
      </c>
      <c r="C2" s="2" t="s">
        <v>57</v>
      </c>
      <c r="D2" s="4" t="s">
        <v>68</v>
      </c>
    </row>
    <row r="3" spans="1:10" ht="15.75" customHeight="1" x14ac:dyDescent="0.3">
      <c r="A3" s="2" t="s">
        <v>69</v>
      </c>
      <c r="B3" s="5">
        <v>0.20230000000000001</v>
      </c>
      <c r="C3" s="5">
        <v>0.21609999999999999</v>
      </c>
      <c r="D3" s="20">
        <v>0.24859999999999999</v>
      </c>
      <c r="E3" s="21"/>
      <c r="F3" s="21"/>
      <c r="G3" s="21"/>
    </row>
    <row r="4" spans="1:10" ht="15.75" customHeight="1" x14ac:dyDescent="0.3">
      <c r="A4" s="2" t="s">
        <v>70</v>
      </c>
      <c r="B4" s="5">
        <v>0.30680000000000002</v>
      </c>
      <c r="C4" s="5">
        <v>0.35980000000000001</v>
      </c>
      <c r="D4" s="20">
        <v>0.36899999999999999</v>
      </c>
      <c r="E4" s="21"/>
      <c r="F4" s="21"/>
      <c r="G4" s="21"/>
    </row>
    <row r="5" spans="1:10" ht="15.75" customHeight="1" x14ac:dyDescent="0.3">
      <c r="A5" s="2" t="s">
        <v>71</v>
      </c>
      <c r="B5" s="5">
        <v>0.30020000000000002</v>
      </c>
      <c r="C5" s="5">
        <v>0.26329999999999998</v>
      </c>
      <c r="D5" s="20">
        <v>0.24229999999999999</v>
      </c>
      <c r="E5" s="21"/>
      <c r="F5" s="21"/>
      <c r="G5" s="21"/>
    </row>
    <row r="6" spans="1:10" ht="15.75" customHeight="1" x14ac:dyDescent="0.3">
      <c r="A6" s="2" t="s">
        <v>72</v>
      </c>
      <c r="B6" s="5">
        <v>0.19070000000000001</v>
      </c>
      <c r="C6" s="5">
        <v>0.1608</v>
      </c>
      <c r="D6" s="20">
        <v>0.1401</v>
      </c>
      <c r="E6" s="21"/>
      <c r="F6" s="21"/>
      <c r="G6" s="21"/>
    </row>
    <row r="7" spans="1:10" ht="15.75" customHeight="1" x14ac:dyDescent="0.3">
      <c r="A7" s="2"/>
      <c r="B7" s="8"/>
    </row>
    <row r="9" spans="1:10" x14ac:dyDescent="0.25">
      <c r="A9" s="18" t="s">
        <v>73</v>
      </c>
    </row>
    <row r="10" spans="1:10" ht="15.75" customHeight="1" x14ac:dyDescent="0.3">
      <c r="A10" s="2" t="s">
        <v>1</v>
      </c>
      <c r="B10" s="3" t="s">
        <v>2</v>
      </c>
      <c r="C10" s="2" t="s">
        <v>57</v>
      </c>
      <c r="D10" s="17" t="s">
        <v>68</v>
      </c>
    </row>
    <row r="11" spans="1:10" ht="15.75" customHeight="1" x14ac:dyDescent="0.3">
      <c r="A11" s="2" t="s">
        <v>74</v>
      </c>
      <c r="B11" s="5">
        <v>0.25109999999999999</v>
      </c>
      <c r="C11" s="8">
        <v>0.16</v>
      </c>
      <c r="D11" s="5">
        <v>0.1370219086520609</v>
      </c>
      <c r="G11" s="31" t="s">
        <v>75</v>
      </c>
    </row>
    <row r="12" spans="1:10" ht="15.75" customHeight="1" x14ac:dyDescent="0.3">
      <c r="A12" s="2" t="s">
        <v>76</v>
      </c>
      <c r="B12" s="5">
        <v>0.16889999999999999</v>
      </c>
      <c r="C12" s="8">
        <v>0.09</v>
      </c>
      <c r="D12" s="5">
        <v>9.3575937616041591E-2</v>
      </c>
      <c r="G12" s="32"/>
      <c r="H12" s="4">
        <v>23</v>
      </c>
      <c r="I12" s="4" t="s">
        <v>77</v>
      </c>
    </row>
    <row r="13" spans="1:10" ht="15.75" customHeight="1" x14ac:dyDescent="0.3">
      <c r="A13" s="2" t="s">
        <v>78</v>
      </c>
      <c r="B13" s="5">
        <v>0.47949999999999998</v>
      </c>
      <c r="C13" s="8">
        <v>0.32</v>
      </c>
      <c r="D13" s="5">
        <v>0.25659116227255846</v>
      </c>
      <c r="G13" s="32"/>
      <c r="H13" s="4">
        <v>10</v>
      </c>
      <c r="I13" s="4" t="s">
        <v>79</v>
      </c>
      <c r="J13" s="4" t="s">
        <v>80</v>
      </c>
    </row>
    <row r="14" spans="1:10" ht="15.75" customHeight="1" x14ac:dyDescent="0.3">
      <c r="A14" s="2" t="s">
        <v>81</v>
      </c>
      <c r="B14" s="5">
        <v>0.10050000000000001</v>
      </c>
      <c r="G14" s="32"/>
      <c r="H14" s="4">
        <v>2</v>
      </c>
      <c r="I14" s="4" t="s">
        <v>82</v>
      </c>
      <c r="J14" s="4" t="s">
        <v>83</v>
      </c>
    </row>
    <row r="15" spans="1:10" x14ac:dyDescent="0.25">
      <c r="G15" s="32"/>
      <c r="H15" s="4">
        <v>1</v>
      </c>
      <c r="I15" s="4" t="s">
        <v>84</v>
      </c>
    </row>
    <row r="16" spans="1:10" x14ac:dyDescent="0.25">
      <c r="G16" s="32"/>
      <c r="H16" s="4">
        <v>6</v>
      </c>
      <c r="I16" s="4" t="s">
        <v>85</v>
      </c>
      <c r="J16" s="4" t="s">
        <v>86</v>
      </c>
    </row>
    <row r="19" spans="1:17" x14ac:dyDescent="0.25">
      <c r="A19" s="18" t="s">
        <v>87</v>
      </c>
    </row>
    <row r="20" spans="1:17" ht="15.75" customHeight="1" x14ac:dyDescent="0.3">
      <c r="A20" s="2" t="s">
        <v>1</v>
      </c>
      <c r="B20" s="3" t="s">
        <v>2</v>
      </c>
      <c r="C20" s="2" t="s">
        <v>57</v>
      </c>
      <c r="D20" s="17" t="s">
        <v>68</v>
      </c>
      <c r="F20" s="22" t="s">
        <v>88</v>
      </c>
    </row>
    <row r="21" spans="1:17" ht="15.75" customHeight="1" x14ac:dyDescent="0.3">
      <c r="A21" s="2" t="s">
        <v>89</v>
      </c>
      <c r="B21" s="5">
        <v>6.6334991708126038E-3</v>
      </c>
      <c r="C21" s="8">
        <v>0.02</v>
      </c>
      <c r="D21" s="23">
        <v>1.9300000000000001E-2</v>
      </c>
      <c r="F21" s="8">
        <v>0.04</v>
      </c>
      <c r="I21" s="31" t="s">
        <v>90</v>
      </c>
      <c r="J21" s="4" t="s">
        <v>91</v>
      </c>
      <c r="K21" s="4" t="s">
        <v>92</v>
      </c>
      <c r="L21" s="4" t="s">
        <v>93</v>
      </c>
    </row>
    <row r="22" spans="1:17" ht="15.75" customHeight="1" x14ac:dyDescent="0.3">
      <c r="A22" s="2" t="s">
        <v>94</v>
      </c>
      <c r="B22" s="5">
        <v>0.78772802653399665</v>
      </c>
      <c r="C22" s="8">
        <v>0.77</v>
      </c>
      <c r="D22" s="23">
        <v>0.76160000000000005</v>
      </c>
      <c r="F22" s="8">
        <v>0.66</v>
      </c>
      <c r="I22" s="32"/>
      <c r="J22" s="4">
        <v>3</v>
      </c>
      <c r="K22" s="4" t="s">
        <v>95</v>
      </c>
    </row>
    <row r="23" spans="1:17" ht="15.75" customHeight="1" x14ac:dyDescent="0.3">
      <c r="A23" s="2" t="s">
        <v>96</v>
      </c>
      <c r="B23" s="5">
        <v>0.58043117744610284</v>
      </c>
      <c r="C23" s="8">
        <v>0.14000000000000001</v>
      </c>
      <c r="D23" s="23">
        <v>0.1459</v>
      </c>
      <c r="F23" s="8">
        <v>0.08</v>
      </c>
      <c r="I23" s="32"/>
      <c r="J23" s="4">
        <v>5</v>
      </c>
      <c r="K23" s="4" t="s">
        <v>97</v>
      </c>
    </row>
    <row r="24" spans="1:17" ht="15.75" customHeight="1" x14ac:dyDescent="0.3">
      <c r="A24" s="2" t="s">
        <v>98</v>
      </c>
      <c r="B24" s="5">
        <v>0.15422885572139303</v>
      </c>
      <c r="C24" s="8">
        <v>0.59</v>
      </c>
      <c r="D24" s="23">
        <v>0.61939999999999995</v>
      </c>
      <c r="F24" s="2"/>
      <c r="I24" s="32"/>
      <c r="J24" s="4">
        <v>2</v>
      </c>
      <c r="K24" s="4" t="s">
        <v>99</v>
      </c>
    </row>
    <row r="25" spans="1:17" ht="14.4" x14ac:dyDescent="0.3">
      <c r="A25" s="2" t="s">
        <v>100</v>
      </c>
      <c r="B25" s="5">
        <v>0.84079601990049746</v>
      </c>
      <c r="C25" s="8">
        <v>0.7</v>
      </c>
      <c r="D25" s="23">
        <v>0.75900000000000001</v>
      </c>
      <c r="F25" s="2"/>
      <c r="I25" s="32"/>
      <c r="J25" s="4">
        <v>1</v>
      </c>
      <c r="K25" s="4" t="s">
        <v>101</v>
      </c>
    </row>
    <row r="26" spans="1:17" ht="14.4" x14ac:dyDescent="0.3">
      <c r="A26" s="2" t="s">
        <v>102</v>
      </c>
      <c r="B26" s="5">
        <v>0.65505804311774463</v>
      </c>
      <c r="C26" s="8">
        <v>0.62</v>
      </c>
      <c r="D26" s="23">
        <v>0.59640000000000004</v>
      </c>
      <c r="F26" s="2"/>
      <c r="I26" s="32"/>
      <c r="J26" s="4">
        <v>3</v>
      </c>
      <c r="K26" s="4" t="s">
        <v>85</v>
      </c>
      <c r="L26" s="4" t="s">
        <v>103</v>
      </c>
    </row>
    <row r="27" spans="1:17" ht="14.4" x14ac:dyDescent="0.3">
      <c r="A27" s="2" t="s">
        <v>104</v>
      </c>
      <c r="B27" s="5">
        <v>0.35986733001658378</v>
      </c>
      <c r="C27" s="8">
        <v>0.28000000000000003</v>
      </c>
      <c r="D27" s="23">
        <v>0.2878</v>
      </c>
      <c r="F27" s="8">
        <v>0.12</v>
      </c>
    </row>
    <row r="28" spans="1:17" ht="14.4" x14ac:dyDescent="0.3">
      <c r="A28" s="2" t="s">
        <v>105</v>
      </c>
      <c r="B28" s="5">
        <v>0.53565505804311775</v>
      </c>
      <c r="C28" s="8">
        <v>0.44</v>
      </c>
      <c r="D28" s="23">
        <v>0.44259999999999999</v>
      </c>
      <c r="F28" s="8">
        <v>0.27</v>
      </c>
    </row>
    <row r="29" spans="1:17" ht="14.4" x14ac:dyDescent="0.3">
      <c r="A29" s="2" t="s">
        <v>85</v>
      </c>
      <c r="B29" s="5">
        <v>2.3217247097844111E-2</v>
      </c>
      <c r="C29" s="8">
        <v>0.03</v>
      </c>
      <c r="D29" s="23">
        <v>2.53E-2</v>
      </c>
      <c r="F29" s="2"/>
    </row>
    <row r="31" spans="1:17" ht="14.4" x14ac:dyDescent="0.3">
      <c r="A31" s="1" t="s">
        <v>106</v>
      </c>
    </row>
    <row r="32" spans="1:17" ht="13.2" x14ac:dyDescent="0.25">
      <c r="B32" s="33" t="s">
        <v>107</v>
      </c>
      <c r="C32" s="32"/>
      <c r="D32" s="32"/>
      <c r="E32" s="32"/>
      <c r="G32" s="33" t="s">
        <v>108</v>
      </c>
      <c r="H32" s="32"/>
      <c r="I32" s="32"/>
      <c r="J32" s="32"/>
      <c r="K32" s="32"/>
      <c r="M32" s="33" t="s">
        <v>68</v>
      </c>
      <c r="N32" s="32"/>
      <c r="O32" s="32"/>
      <c r="P32" s="32"/>
      <c r="Q32" s="32"/>
    </row>
    <row r="33" spans="1:17" ht="14.4" x14ac:dyDescent="0.3">
      <c r="B33" s="2" t="s">
        <v>109</v>
      </c>
      <c r="C33" s="2" t="s">
        <v>110</v>
      </c>
      <c r="D33" s="22" t="s">
        <v>111</v>
      </c>
      <c r="E33" s="22" t="s">
        <v>112</v>
      </c>
      <c r="G33" s="2"/>
      <c r="H33" s="3" t="s">
        <v>109</v>
      </c>
      <c r="I33" s="24" t="s">
        <v>110</v>
      </c>
      <c r="J33" s="24" t="s">
        <v>111</v>
      </c>
      <c r="K33" s="4" t="s">
        <v>112</v>
      </c>
      <c r="M33" s="25"/>
      <c r="N33" s="26" t="s">
        <v>109</v>
      </c>
      <c r="O33" s="26" t="s">
        <v>110</v>
      </c>
      <c r="P33" s="26" t="s">
        <v>111</v>
      </c>
      <c r="Q33" s="26" t="s">
        <v>112</v>
      </c>
    </row>
    <row r="34" spans="1:17" ht="14.4" x14ac:dyDescent="0.3">
      <c r="A34" s="2" t="s">
        <v>113</v>
      </c>
      <c r="B34" s="5">
        <v>0.55279999999999996</v>
      </c>
      <c r="C34" s="5">
        <v>0.21440000000000001</v>
      </c>
      <c r="D34" s="5">
        <v>0.18429999999999999</v>
      </c>
      <c r="E34" s="5">
        <v>4.8599999999999997E-2</v>
      </c>
      <c r="G34" s="27" t="s">
        <v>113</v>
      </c>
      <c r="H34" s="23">
        <v>0.62039999999999995</v>
      </c>
      <c r="I34" s="23">
        <v>0.1883</v>
      </c>
      <c r="J34" s="23">
        <v>0.15570000000000001</v>
      </c>
      <c r="K34" s="7">
        <v>3.5700000000000003E-2</v>
      </c>
      <c r="M34" s="26" t="s">
        <v>113</v>
      </c>
      <c r="N34" s="20">
        <v>0.84030000000000005</v>
      </c>
      <c r="O34" s="20">
        <v>0.1769</v>
      </c>
      <c r="P34" s="20">
        <v>0.13339999999999999</v>
      </c>
      <c r="Q34" s="20">
        <v>2.63E-2</v>
      </c>
    </row>
    <row r="35" spans="1:17" ht="14.4" x14ac:dyDescent="0.3">
      <c r="A35" s="2" t="s">
        <v>114</v>
      </c>
      <c r="B35" s="5">
        <v>0.55740000000000001</v>
      </c>
      <c r="C35" s="5">
        <v>0.1706</v>
      </c>
      <c r="D35" s="5">
        <v>0.1993</v>
      </c>
      <c r="E35" s="5">
        <v>7.2599999999999998E-2</v>
      </c>
      <c r="G35" s="27" t="s">
        <v>114</v>
      </c>
      <c r="H35" s="23">
        <v>0.59589999999999999</v>
      </c>
      <c r="I35" s="23">
        <v>0.185</v>
      </c>
      <c r="J35" s="23">
        <v>0.16869999999999999</v>
      </c>
      <c r="K35" s="7">
        <v>5.0299999999999997E-2</v>
      </c>
      <c r="M35" s="26" t="s">
        <v>114</v>
      </c>
      <c r="N35" s="20">
        <v>0.78200000000000003</v>
      </c>
      <c r="O35" s="20">
        <v>0.1875</v>
      </c>
      <c r="P35" s="20">
        <v>0.17130000000000001</v>
      </c>
      <c r="Q35" s="20">
        <v>4.6699999999999998E-2</v>
      </c>
    </row>
    <row r="36" spans="1:17" ht="14.4" x14ac:dyDescent="0.3">
      <c r="A36" s="2" t="s">
        <v>115</v>
      </c>
      <c r="B36" s="5">
        <v>0.72529999999999994</v>
      </c>
      <c r="C36" s="5">
        <v>0.14069999999999999</v>
      </c>
      <c r="D36" s="5">
        <v>0.1055</v>
      </c>
      <c r="E36" s="5">
        <v>2.8500000000000001E-2</v>
      </c>
      <c r="G36" s="27" t="s">
        <v>115</v>
      </c>
      <c r="H36" s="23">
        <v>0.74860000000000004</v>
      </c>
      <c r="I36" s="23">
        <v>0.1341</v>
      </c>
      <c r="J36" s="23">
        <v>9.2600000000000002E-2</v>
      </c>
      <c r="K36" s="7">
        <v>2.47E-2</v>
      </c>
      <c r="M36" s="26" t="s">
        <v>115</v>
      </c>
      <c r="N36" s="20">
        <v>0.88080000000000003</v>
      </c>
      <c r="O36" s="20">
        <v>0.1384</v>
      </c>
      <c r="P36" s="20">
        <v>9.4600000000000004E-2</v>
      </c>
      <c r="Q36" s="20">
        <v>2.46E-2</v>
      </c>
    </row>
    <row r="37" spans="1:17" ht="14.4" x14ac:dyDescent="0.3">
      <c r="A37" s="2" t="s">
        <v>116</v>
      </c>
      <c r="B37" s="5">
        <v>0.78110000000000002</v>
      </c>
      <c r="C37" s="5">
        <v>0.1229</v>
      </c>
      <c r="D37" s="5">
        <v>7.4099999999999999E-2</v>
      </c>
      <c r="E37" s="5">
        <v>2.1899999999999999E-2</v>
      </c>
      <c r="G37" s="27" t="s">
        <v>116</v>
      </c>
      <c r="H37" s="23">
        <v>0.80989999999999995</v>
      </c>
      <c r="I37" s="23">
        <v>0.1143</v>
      </c>
      <c r="J37" s="23">
        <v>6.1100000000000002E-2</v>
      </c>
      <c r="K37" s="7">
        <v>1.47E-2</v>
      </c>
      <c r="M37" s="26" t="s">
        <v>116</v>
      </c>
      <c r="N37" s="20">
        <v>0.93459999999999999</v>
      </c>
      <c r="O37" s="20">
        <v>0.1105</v>
      </c>
      <c r="P37" s="20">
        <v>5.1799999999999999E-2</v>
      </c>
      <c r="Q37" s="20">
        <v>1.3599999999999999E-2</v>
      </c>
    </row>
    <row r="38" spans="1:17" ht="14.4" x14ac:dyDescent="0.3">
      <c r="A38" s="2" t="s">
        <v>117</v>
      </c>
      <c r="B38" s="5">
        <v>0.55369999999999997</v>
      </c>
      <c r="C38" s="5">
        <v>0.20130000000000001</v>
      </c>
      <c r="D38" s="5">
        <v>0.17280000000000001</v>
      </c>
      <c r="E38" s="5">
        <v>7.2099999999999997E-2</v>
      </c>
      <c r="G38" s="27" t="s">
        <v>118</v>
      </c>
      <c r="H38" s="23">
        <v>0.65749999999999997</v>
      </c>
      <c r="I38" s="23">
        <v>0.18260000000000001</v>
      </c>
      <c r="J38" s="23">
        <v>0.1197</v>
      </c>
      <c r="K38" s="7">
        <v>4.02E-2</v>
      </c>
      <c r="M38" s="26" t="s">
        <v>117</v>
      </c>
      <c r="N38" s="20">
        <v>0.8478</v>
      </c>
      <c r="O38" s="20">
        <v>0.1764</v>
      </c>
      <c r="P38" s="20">
        <v>0.1167</v>
      </c>
      <c r="Q38" s="20">
        <v>3.5499999999999997E-2</v>
      </c>
    </row>
    <row r="39" spans="1:17" ht="14.4" x14ac:dyDescent="0.3">
      <c r="A39" s="2" t="s">
        <v>119</v>
      </c>
      <c r="B39" s="5">
        <v>0.80369999999999997</v>
      </c>
      <c r="C39" s="5">
        <v>0.104</v>
      </c>
      <c r="D39" s="5">
        <v>5.7000000000000002E-2</v>
      </c>
      <c r="E39" s="5">
        <v>3.5200000000000002E-2</v>
      </c>
      <c r="G39" s="27" t="s">
        <v>120</v>
      </c>
      <c r="H39" s="23">
        <v>0.84489999999999998</v>
      </c>
      <c r="I39" s="23">
        <v>9.1300000000000006E-2</v>
      </c>
      <c r="J39" s="23">
        <v>4.1799999999999997E-2</v>
      </c>
      <c r="K39" s="7">
        <v>2.1899999999999999E-2</v>
      </c>
      <c r="M39" s="26" t="s">
        <v>119</v>
      </c>
      <c r="N39" s="20">
        <v>0.9385</v>
      </c>
      <c r="O39" s="20">
        <v>8.6099999999999996E-2</v>
      </c>
      <c r="P39" s="20">
        <v>4.1500000000000002E-2</v>
      </c>
      <c r="Q39" s="20">
        <v>0.02</v>
      </c>
    </row>
    <row r="40" spans="1:17" ht="14.4" x14ac:dyDescent="0.3">
      <c r="A40" s="2" t="s">
        <v>121</v>
      </c>
      <c r="B40" s="5">
        <v>0.19259999999999999</v>
      </c>
      <c r="C40" s="5">
        <v>0.1658</v>
      </c>
      <c r="D40" s="5">
        <v>0.33329999999999999</v>
      </c>
      <c r="E40" s="5">
        <v>0.30819999999999997</v>
      </c>
      <c r="G40" s="27" t="s">
        <v>121</v>
      </c>
      <c r="H40" s="23">
        <v>0.33739999999999998</v>
      </c>
      <c r="I40" s="23">
        <v>0.18179999999999999</v>
      </c>
      <c r="J40" s="23">
        <v>0.2676</v>
      </c>
      <c r="K40" s="7">
        <v>0.2132</v>
      </c>
      <c r="M40" s="26" t="s">
        <v>121</v>
      </c>
      <c r="N40" s="20">
        <v>0.48459999999999992</v>
      </c>
      <c r="O40" s="20">
        <v>0.17519999999999999</v>
      </c>
      <c r="P40" s="20">
        <v>0.27450000000000002</v>
      </c>
      <c r="Q40" s="20">
        <v>0.2409</v>
      </c>
    </row>
    <row r="41" spans="1:17" ht="14.4" x14ac:dyDescent="0.3">
      <c r="A41" s="2" t="s">
        <v>81</v>
      </c>
      <c r="B41" s="5">
        <v>0.72929999999999995</v>
      </c>
      <c r="C41" s="5">
        <v>6.6299999999999998E-2</v>
      </c>
      <c r="D41" s="5">
        <v>8.8400000000000006E-2</v>
      </c>
      <c r="E41" s="5">
        <v>0.11600000000000001</v>
      </c>
      <c r="G41" s="5"/>
      <c r="H41" s="5"/>
      <c r="I41" s="5"/>
      <c r="J41" s="5"/>
    </row>
    <row r="43" spans="1:17" ht="14.4" x14ac:dyDescent="0.3">
      <c r="A43" s="2"/>
      <c r="B43" s="34" t="s">
        <v>112</v>
      </c>
      <c r="C43" s="32"/>
      <c r="F43" s="2"/>
      <c r="G43" s="35" t="s">
        <v>122</v>
      </c>
      <c r="H43" s="32"/>
      <c r="I43" s="32"/>
    </row>
    <row r="44" spans="1:17" ht="14.4" x14ac:dyDescent="0.3">
      <c r="A44" s="2"/>
      <c r="B44" s="2" t="s">
        <v>2</v>
      </c>
      <c r="C44" s="2" t="s">
        <v>57</v>
      </c>
      <c r="D44" s="4" t="s">
        <v>68</v>
      </c>
      <c r="F44" s="2"/>
      <c r="G44" s="2" t="s">
        <v>2</v>
      </c>
      <c r="H44" s="2" t="s">
        <v>57</v>
      </c>
      <c r="I44" s="4" t="s">
        <v>68</v>
      </c>
      <c r="K44" s="22" t="s">
        <v>123</v>
      </c>
    </row>
    <row r="45" spans="1:17" ht="14.4" x14ac:dyDescent="0.3">
      <c r="A45" s="2" t="s">
        <v>121</v>
      </c>
      <c r="B45" s="5">
        <v>0.30819999999999997</v>
      </c>
      <c r="C45" s="5">
        <v>0.21322732200939645</v>
      </c>
      <c r="D45" s="28">
        <f>Q40</f>
        <v>0.2409</v>
      </c>
      <c r="F45" s="2" t="s">
        <v>121</v>
      </c>
      <c r="G45" s="5">
        <v>0.80729999999999991</v>
      </c>
      <c r="H45" s="5">
        <v>0.66263100831225152</v>
      </c>
      <c r="I45" s="23">
        <v>0.69069999999999998</v>
      </c>
      <c r="K45" s="5">
        <v>0.64249999999999996</v>
      </c>
    </row>
    <row r="46" spans="1:17" ht="14.4" x14ac:dyDescent="0.3">
      <c r="A46" s="2" t="s">
        <v>113</v>
      </c>
      <c r="B46" s="5">
        <v>4.8599999999999997E-2</v>
      </c>
      <c r="C46" s="5">
        <v>3.5675675675675679E-2</v>
      </c>
      <c r="D46" s="28">
        <f t="shared" ref="D46:D52" si="0">Q34</f>
        <v>2.63E-2</v>
      </c>
      <c r="F46" s="2" t="s">
        <v>113</v>
      </c>
      <c r="G46" s="5">
        <v>0.44729999999999998</v>
      </c>
      <c r="H46" s="5">
        <v>0.37963963963963965</v>
      </c>
      <c r="I46" s="23">
        <v>0.33660000000000001</v>
      </c>
      <c r="K46" s="5">
        <v>0.42759999999999998</v>
      </c>
    </row>
    <row r="47" spans="1:17" ht="14.4" x14ac:dyDescent="0.3">
      <c r="A47" s="2" t="s">
        <v>114</v>
      </c>
      <c r="B47" s="5">
        <v>7.2599999999999998E-2</v>
      </c>
      <c r="C47" s="5">
        <v>5.0280340025321037E-2</v>
      </c>
      <c r="D47" s="28">
        <f t="shared" si="0"/>
        <v>4.6699999999999998E-2</v>
      </c>
      <c r="F47" s="2" t="s">
        <v>114</v>
      </c>
      <c r="G47" s="5">
        <v>0.4425</v>
      </c>
      <c r="H47" s="5">
        <v>0.4040513655272201</v>
      </c>
      <c r="I47" s="23">
        <v>0.40550000000000003</v>
      </c>
      <c r="K47" s="5">
        <v>0.40550000000000003</v>
      </c>
    </row>
    <row r="48" spans="1:17" ht="14.4" x14ac:dyDescent="0.3">
      <c r="A48" s="2" t="s">
        <v>115</v>
      </c>
      <c r="B48" s="5">
        <v>2.8500000000000001E-2</v>
      </c>
      <c r="C48" s="5">
        <v>2.4651078484683706E-2</v>
      </c>
      <c r="D48" s="28">
        <f t="shared" si="0"/>
        <v>2.46E-2</v>
      </c>
      <c r="F48" s="2" t="s">
        <v>115</v>
      </c>
      <c r="G48" s="5">
        <v>0.2747</v>
      </c>
      <c r="H48" s="5">
        <v>0.25140474895776688</v>
      </c>
      <c r="I48" s="23">
        <v>0.2576</v>
      </c>
      <c r="K48" s="5">
        <v>0.2291</v>
      </c>
    </row>
    <row r="49" spans="1:11" ht="14.4" x14ac:dyDescent="0.3">
      <c r="A49" s="2" t="s">
        <v>116</v>
      </c>
      <c r="B49" s="5">
        <v>2.1899999999999999E-2</v>
      </c>
      <c r="C49" s="5">
        <v>1.4692544893887176E-2</v>
      </c>
      <c r="D49" s="28">
        <f t="shared" si="0"/>
        <v>1.3599999999999999E-2</v>
      </c>
      <c r="F49" s="2" t="s">
        <v>116</v>
      </c>
      <c r="G49" s="5">
        <v>0.21890000000000001</v>
      </c>
      <c r="H49" s="5">
        <v>0.19009613640486123</v>
      </c>
      <c r="I49" s="23">
        <v>0.1759</v>
      </c>
      <c r="K49" s="5">
        <v>0.18099999999999999</v>
      </c>
    </row>
    <row r="50" spans="1:11" ht="14.4" x14ac:dyDescent="0.3">
      <c r="A50" s="2" t="s">
        <v>118</v>
      </c>
      <c r="B50" s="5">
        <v>7.2099999999999997E-2</v>
      </c>
      <c r="C50" s="5">
        <v>4.0210106864698426E-2</v>
      </c>
      <c r="D50" s="28">
        <f t="shared" si="0"/>
        <v>3.5499999999999997E-2</v>
      </c>
      <c r="F50" s="2" t="s">
        <v>117</v>
      </c>
      <c r="G50" s="5">
        <v>0.44619999999999999</v>
      </c>
      <c r="H50" s="5">
        <v>0.34251041477993116</v>
      </c>
      <c r="I50" s="23">
        <v>0.32850000000000001</v>
      </c>
      <c r="K50" s="5">
        <v>0.35620000000000002</v>
      </c>
    </row>
    <row r="51" spans="1:11" ht="14.4" x14ac:dyDescent="0.3">
      <c r="A51" s="2" t="s">
        <v>120</v>
      </c>
      <c r="B51" s="5">
        <v>3.5200000000000002E-2</v>
      </c>
      <c r="C51" s="5">
        <v>2.1920289855072463E-2</v>
      </c>
      <c r="D51" s="28">
        <f t="shared" si="0"/>
        <v>0.02</v>
      </c>
      <c r="F51" s="2" t="s">
        <v>119</v>
      </c>
      <c r="G51" s="5">
        <v>0.19620000000000001</v>
      </c>
      <c r="H51" s="5">
        <v>0.15507246376811595</v>
      </c>
      <c r="I51" s="23">
        <v>0.14760000000000001</v>
      </c>
      <c r="K51" s="5">
        <v>0.17199999999999999</v>
      </c>
    </row>
    <row r="52" spans="1:11" ht="14.4" x14ac:dyDescent="0.3">
      <c r="A52" s="2"/>
      <c r="B52" s="5">
        <v>0.11600000000000001</v>
      </c>
      <c r="C52" s="2"/>
      <c r="D52" s="28">
        <f t="shared" si="0"/>
        <v>0.2409</v>
      </c>
      <c r="F52" s="2" t="s">
        <v>81</v>
      </c>
      <c r="H52" s="2"/>
    </row>
    <row r="54" spans="1:11" ht="13.2" x14ac:dyDescent="0.25">
      <c r="A54" s="15" t="s">
        <v>124</v>
      </c>
    </row>
    <row r="55" spans="1:11" ht="13.2" x14ac:dyDescent="0.25">
      <c r="A55" s="29">
        <v>240</v>
      </c>
      <c r="B55" s="4" t="s">
        <v>125</v>
      </c>
    </row>
    <row r="56" spans="1:11" ht="13.2" x14ac:dyDescent="0.25">
      <c r="A56" s="36" t="s">
        <v>126</v>
      </c>
      <c r="B56" s="32"/>
      <c r="D56" s="30" t="s">
        <v>127</v>
      </c>
    </row>
    <row r="57" spans="1:11" ht="13.2" x14ac:dyDescent="0.25">
      <c r="A57" s="4">
        <v>55</v>
      </c>
      <c r="B57" s="4" t="s">
        <v>128</v>
      </c>
      <c r="I57" s="37"/>
    </row>
    <row r="58" spans="1:11" ht="13.2" x14ac:dyDescent="0.25">
      <c r="A58" s="4">
        <v>39</v>
      </c>
      <c r="B58" s="30" t="s">
        <v>129</v>
      </c>
      <c r="I58" s="38"/>
    </row>
    <row r="59" spans="1:11" ht="13.2" x14ac:dyDescent="0.25">
      <c r="A59" s="4">
        <v>36</v>
      </c>
      <c r="B59" s="30" t="s">
        <v>130</v>
      </c>
      <c r="I59" s="39"/>
    </row>
    <row r="60" spans="1:11" ht="13.2" x14ac:dyDescent="0.25">
      <c r="A60" s="4">
        <v>36</v>
      </c>
      <c r="B60" s="30" t="s">
        <v>131</v>
      </c>
    </row>
    <row r="61" spans="1:11" ht="13.2" x14ac:dyDescent="0.25">
      <c r="A61" s="4">
        <v>31</v>
      </c>
      <c r="B61" s="30" t="s">
        <v>132</v>
      </c>
    </row>
    <row r="62" spans="1:11" ht="13.2" x14ac:dyDescent="0.25">
      <c r="A62" s="4">
        <v>29</v>
      </c>
      <c r="B62" s="30" t="s">
        <v>133</v>
      </c>
    </row>
    <row r="63" spans="1:11" ht="13.2" x14ac:dyDescent="0.25">
      <c r="A63" s="4">
        <v>26</v>
      </c>
      <c r="B63" s="4" t="s">
        <v>134</v>
      </c>
    </row>
    <row r="64" spans="1:11" ht="13.2" x14ac:dyDescent="0.25">
      <c r="A64" s="4">
        <v>25</v>
      </c>
      <c r="B64" s="4" t="s">
        <v>135</v>
      </c>
    </row>
    <row r="65" spans="1:2" ht="13.2" x14ac:dyDescent="0.25">
      <c r="A65" s="4">
        <v>24</v>
      </c>
      <c r="B65" s="4" t="s">
        <v>136</v>
      </c>
    </row>
    <row r="66" spans="1:2" ht="13.2" x14ac:dyDescent="0.25">
      <c r="A66" s="4">
        <v>21</v>
      </c>
      <c r="B66" s="4" t="s">
        <v>137</v>
      </c>
    </row>
    <row r="67" spans="1:2" ht="13.2" x14ac:dyDescent="0.25">
      <c r="A67" s="4">
        <v>18</v>
      </c>
      <c r="B67" s="4" t="s">
        <v>138</v>
      </c>
    </row>
    <row r="68" spans="1:2" ht="13.2" x14ac:dyDescent="0.25">
      <c r="A68" s="4">
        <v>15</v>
      </c>
      <c r="B68" s="30" t="s">
        <v>139</v>
      </c>
    </row>
    <row r="69" spans="1:2" ht="13.2" x14ac:dyDescent="0.25">
      <c r="A69" s="4">
        <v>14</v>
      </c>
      <c r="B69" s="4" t="s">
        <v>140</v>
      </c>
    </row>
    <row r="70" spans="1:2" ht="13.2" x14ac:dyDescent="0.25">
      <c r="A70" s="4">
        <v>12</v>
      </c>
      <c r="B70" s="4" t="s">
        <v>141</v>
      </c>
    </row>
    <row r="71" spans="1:2" ht="13.2" x14ac:dyDescent="0.25">
      <c r="A71" s="4">
        <v>11</v>
      </c>
      <c r="B71" s="4" t="s">
        <v>142</v>
      </c>
    </row>
    <row r="72" spans="1:2" ht="13.2" x14ac:dyDescent="0.25">
      <c r="A72" s="4">
        <v>10</v>
      </c>
      <c r="B72" s="4" t="s">
        <v>143</v>
      </c>
    </row>
    <row r="73" spans="1:2" ht="13.2" x14ac:dyDescent="0.25">
      <c r="A73" s="4">
        <v>9</v>
      </c>
      <c r="B73" s="4" t="s">
        <v>144</v>
      </c>
    </row>
    <row r="74" spans="1:2" ht="13.2" x14ac:dyDescent="0.25">
      <c r="A74" s="4">
        <v>6</v>
      </c>
      <c r="B74" s="4" t="s">
        <v>145</v>
      </c>
    </row>
    <row r="75" spans="1:2" ht="13.2" x14ac:dyDescent="0.25">
      <c r="A75" s="4">
        <v>6</v>
      </c>
      <c r="B75" s="4" t="s">
        <v>146</v>
      </c>
    </row>
    <row r="76" spans="1:2" ht="13.2" x14ac:dyDescent="0.25">
      <c r="A76" s="4">
        <v>5</v>
      </c>
      <c r="B76" s="4" t="s">
        <v>147</v>
      </c>
    </row>
  </sheetData>
  <mergeCells count="8">
    <mergeCell ref="B43:C43"/>
    <mergeCell ref="G43:I43"/>
    <mergeCell ref="A56:B56"/>
    <mergeCell ref="G11:G16"/>
    <mergeCell ref="I21:I26"/>
    <mergeCell ref="B32:E32"/>
    <mergeCell ref="G32:K32"/>
    <mergeCell ref="M32:Q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74"/>
  <sheetViews>
    <sheetView workbookViewId="0"/>
  </sheetViews>
  <sheetFormatPr defaultColWidth="12.6640625" defaultRowHeight="15.75" customHeight="1" x14ac:dyDescent="0.25"/>
  <cols>
    <col min="1" max="1" width="22.88671875" customWidth="1"/>
  </cols>
  <sheetData>
    <row r="1" spans="1:11" ht="15.75" customHeight="1" x14ac:dyDescent="0.3">
      <c r="A1" s="1" t="s">
        <v>148</v>
      </c>
    </row>
    <row r="2" spans="1:11" ht="15.75" customHeight="1" x14ac:dyDescent="0.3">
      <c r="A2" s="2" t="s">
        <v>1</v>
      </c>
      <c r="B2" s="3" t="s">
        <v>2</v>
      </c>
    </row>
    <row r="3" spans="1:11" ht="15.75" customHeight="1" x14ac:dyDescent="0.3">
      <c r="A3" s="2" t="s">
        <v>20</v>
      </c>
      <c r="B3" s="5">
        <v>0.54549999999999998</v>
      </c>
    </row>
    <row r="4" spans="1:11" ht="15.75" customHeight="1" x14ac:dyDescent="0.3">
      <c r="A4" s="2" t="s">
        <v>21</v>
      </c>
      <c r="B4" s="5">
        <v>0.42420000000000002</v>
      </c>
    </row>
    <row r="5" spans="1:11" ht="15.75" customHeight="1" x14ac:dyDescent="0.3">
      <c r="A5" s="2" t="s">
        <v>13</v>
      </c>
      <c r="B5" s="5">
        <v>3.0300000000000001E-2</v>
      </c>
    </row>
    <row r="6" spans="1:11" ht="15.75" customHeight="1" x14ac:dyDescent="0.3">
      <c r="A6" s="2"/>
      <c r="B6" s="8"/>
    </row>
    <row r="8" spans="1:11" ht="15.75" customHeight="1" x14ac:dyDescent="0.3">
      <c r="A8" s="1" t="s">
        <v>149</v>
      </c>
    </row>
    <row r="9" spans="1:11" ht="15.75" customHeight="1" x14ac:dyDescent="0.3">
      <c r="A9" s="2" t="s">
        <v>150</v>
      </c>
      <c r="B9" s="22" t="s">
        <v>151</v>
      </c>
      <c r="C9" s="2" t="s">
        <v>152</v>
      </c>
      <c r="D9" s="22" t="s">
        <v>153</v>
      </c>
      <c r="E9" s="22" t="s">
        <v>154</v>
      </c>
      <c r="G9" s="2"/>
      <c r="H9" s="2"/>
      <c r="I9" s="2"/>
      <c r="J9" s="2"/>
      <c r="K9" s="22"/>
    </row>
    <row r="10" spans="1:11" ht="15.75" customHeight="1" x14ac:dyDescent="0.3">
      <c r="A10" s="2" t="s">
        <v>155</v>
      </c>
      <c r="B10" s="5">
        <v>2.6800000000000001E-2</v>
      </c>
      <c r="C10" s="5">
        <v>0.29930000000000001</v>
      </c>
      <c r="D10" s="5">
        <v>0.65720000000000001</v>
      </c>
      <c r="E10" s="5">
        <v>1.67E-2</v>
      </c>
      <c r="G10" s="2"/>
      <c r="H10" s="8"/>
      <c r="I10" s="8"/>
      <c r="J10" s="8"/>
      <c r="K10" s="8"/>
    </row>
    <row r="11" spans="1:11" ht="15.75" customHeight="1" x14ac:dyDescent="0.3">
      <c r="A11" s="2" t="s">
        <v>156</v>
      </c>
      <c r="B11" s="5">
        <v>0.1426</v>
      </c>
      <c r="C11" s="5">
        <v>0.38419999999999999</v>
      </c>
      <c r="D11" s="5">
        <v>0.4279</v>
      </c>
      <c r="E11" s="5">
        <v>4.53E-2</v>
      </c>
      <c r="G11" s="2"/>
      <c r="H11" s="8"/>
      <c r="I11" s="8"/>
      <c r="J11" s="8"/>
      <c r="K11" s="8"/>
    </row>
    <row r="12" spans="1:11" ht="15.75" customHeight="1" x14ac:dyDescent="0.3">
      <c r="A12" s="2" t="s">
        <v>157</v>
      </c>
      <c r="B12" s="5">
        <v>8.0699999999999994E-2</v>
      </c>
      <c r="C12" s="5">
        <v>0.34620000000000001</v>
      </c>
      <c r="D12" s="5">
        <v>0.54620000000000002</v>
      </c>
      <c r="E12" s="5">
        <v>2.69E-2</v>
      </c>
      <c r="G12" s="2"/>
      <c r="H12" s="8"/>
      <c r="I12" s="8"/>
      <c r="J12" s="8"/>
      <c r="K12" s="8"/>
    </row>
    <row r="13" spans="1:11" ht="15.75" customHeight="1" x14ac:dyDescent="0.3">
      <c r="A13" s="2" t="s">
        <v>158</v>
      </c>
      <c r="B13" s="5">
        <v>0.14649999999999999</v>
      </c>
      <c r="C13" s="5">
        <v>0.32150000000000001</v>
      </c>
      <c r="D13" s="5">
        <v>0.48149999999999998</v>
      </c>
      <c r="E13" s="5">
        <v>5.0500000000000003E-2</v>
      </c>
      <c r="G13" s="2"/>
      <c r="H13" s="8"/>
      <c r="I13" s="8"/>
      <c r="J13" s="8"/>
      <c r="K13" s="8"/>
    </row>
    <row r="14" spans="1:11" ht="15.75" customHeight="1" x14ac:dyDescent="0.3">
      <c r="A14" s="2" t="s">
        <v>159</v>
      </c>
      <c r="B14" s="5">
        <v>0.14169999999999999</v>
      </c>
      <c r="C14" s="5">
        <v>0.44350000000000001</v>
      </c>
      <c r="D14" s="5">
        <v>0.39290000000000003</v>
      </c>
      <c r="E14" s="5">
        <v>2.1899999999999999E-2</v>
      </c>
      <c r="G14" s="2"/>
      <c r="H14" s="8"/>
      <c r="I14" s="8"/>
      <c r="J14" s="8"/>
      <c r="K14" s="8"/>
    </row>
    <row r="15" spans="1:11" ht="15.75" customHeight="1" x14ac:dyDescent="0.3">
      <c r="A15" s="2" t="s">
        <v>160</v>
      </c>
      <c r="B15" s="5">
        <v>0.1212</v>
      </c>
      <c r="C15" s="5">
        <v>0.35859999999999997</v>
      </c>
      <c r="D15" s="5">
        <v>0.36699999999999999</v>
      </c>
      <c r="E15" s="5">
        <v>0.1532</v>
      </c>
      <c r="G15" s="2"/>
      <c r="H15" s="8"/>
      <c r="I15" s="8"/>
      <c r="J15" s="8"/>
      <c r="K15" s="8"/>
    </row>
    <row r="16" spans="1:11" ht="15.75" customHeight="1" x14ac:dyDescent="0.3">
      <c r="A16" s="2" t="s">
        <v>43</v>
      </c>
      <c r="B16" s="5">
        <v>0.29370000000000002</v>
      </c>
      <c r="C16" s="5">
        <v>0.1032</v>
      </c>
      <c r="D16" s="5">
        <v>7.1400000000000005E-2</v>
      </c>
      <c r="E16" s="5">
        <v>0.53169999999999995</v>
      </c>
    </row>
    <row r="19" spans="1:14" ht="15.75" customHeight="1" x14ac:dyDescent="0.3">
      <c r="A19" s="1" t="s">
        <v>161</v>
      </c>
    </row>
    <row r="20" spans="1:14" ht="15.75" customHeight="1" x14ac:dyDescent="0.3">
      <c r="A20" s="2" t="s">
        <v>1</v>
      </c>
      <c r="B20" s="3" t="s">
        <v>2</v>
      </c>
      <c r="C20" s="2" t="s">
        <v>57</v>
      </c>
    </row>
    <row r="21" spans="1:14" ht="15.75" customHeight="1" x14ac:dyDescent="0.3">
      <c r="A21" s="2" t="s">
        <v>162</v>
      </c>
      <c r="B21" s="5">
        <v>0.17019999999999999</v>
      </c>
      <c r="C21" s="8">
        <f>927/5632</f>
        <v>0.16459517045454544</v>
      </c>
      <c r="F21" s="31" t="s">
        <v>163</v>
      </c>
      <c r="G21" s="4" t="s">
        <v>164</v>
      </c>
      <c r="H21" s="4" t="s">
        <v>92</v>
      </c>
      <c r="J21" s="4" t="s">
        <v>93</v>
      </c>
      <c r="K21" s="2"/>
      <c r="L21" s="2"/>
      <c r="M21" s="2"/>
    </row>
    <row r="22" spans="1:14" ht="15.75" customHeight="1" x14ac:dyDescent="0.3">
      <c r="A22" s="2" t="s">
        <v>165</v>
      </c>
      <c r="B22" s="5">
        <v>9.1200000000000003E-2</v>
      </c>
      <c r="C22" s="8">
        <f>1639/5632</f>
        <v>0.291015625</v>
      </c>
      <c r="F22" s="32"/>
      <c r="G22" s="4">
        <v>8</v>
      </c>
      <c r="H22" s="3" t="s">
        <v>166</v>
      </c>
      <c r="I22" s="2"/>
      <c r="J22" s="2"/>
      <c r="K22" s="2"/>
      <c r="L22" s="2"/>
      <c r="M22" s="2"/>
    </row>
    <row r="23" spans="1:14" ht="15.75" customHeight="1" x14ac:dyDescent="0.3">
      <c r="A23" s="2" t="s">
        <v>167</v>
      </c>
      <c r="B23" s="5">
        <v>4.3400000000000001E-2</v>
      </c>
      <c r="C23" s="8">
        <f>1596/5632</f>
        <v>0.28338068181818182</v>
      </c>
      <c r="F23" s="32"/>
      <c r="G23" s="4">
        <v>7</v>
      </c>
      <c r="H23" s="3" t="s">
        <v>168</v>
      </c>
      <c r="I23" s="2"/>
      <c r="J23" s="3" t="s">
        <v>169</v>
      </c>
      <c r="K23" s="2"/>
      <c r="L23" s="2"/>
      <c r="M23" s="2"/>
    </row>
    <row r="24" spans="1:14" ht="15.75" customHeight="1" x14ac:dyDescent="0.3">
      <c r="A24" s="2" t="s">
        <v>170</v>
      </c>
      <c r="B24" s="5">
        <v>0.26590000000000003</v>
      </c>
      <c r="C24" s="8">
        <f>533/5632</f>
        <v>9.4637784090909088E-2</v>
      </c>
      <c r="F24" s="32"/>
      <c r="G24" s="4">
        <v>4</v>
      </c>
      <c r="H24" s="3" t="s">
        <v>171</v>
      </c>
      <c r="I24" s="2"/>
      <c r="J24" s="2"/>
      <c r="K24" s="2"/>
      <c r="L24" s="2"/>
      <c r="M24" s="2"/>
    </row>
    <row r="25" spans="1:14" ht="14.4" x14ac:dyDescent="0.3">
      <c r="A25" s="2" t="s">
        <v>172</v>
      </c>
      <c r="B25" s="5">
        <v>0.1212</v>
      </c>
      <c r="C25" s="8">
        <f>2312/5632</f>
        <v>0.41051136363636365</v>
      </c>
      <c r="F25" s="32"/>
      <c r="G25" s="4">
        <v>3</v>
      </c>
      <c r="H25" s="2" t="s">
        <v>173</v>
      </c>
      <c r="J25" s="3" t="s">
        <v>174</v>
      </c>
      <c r="K25" s="2"/>
      <c r="L25" s="2"/>
      <c r="M25" s="2"/>
    </row>
    <row r="26" spans="1:14" ht="14.4" x14ac:dyDescent="0.3">
      <c r="A26" s="2" t="s">
        <v>175</v>
      </c>
      <c r="B26" s="5">
        <v>4.3400000000000001E-2</v>
      </c>
      <c r="C26" s="8">
        <f>1054/5632</f>
        <v>0.18714488636363635</v>
      </c>
      <c r="F26" s="32"/>
      <c r="G26" s="4">
        <v>4</v>
      </c>
      <c r="H26" s="3" t="s">
        <v>176</v>
      </c>
      <c r="I26" s="2"/>
      <c r="J26" s="2"/>
      <c r="K26" s="22"/>
      <c r="L26" s="22"/>
      <c r="M26" s="22"/>
    </row>
    <row r="27" spans="1:14" ht="14.4" x14ac:dyDescent="0.3">
      <c r="A27" s="2" t="s">
        <v>177</v>
      </c>
      <c r="B27" s="5">
        <v>0.22689999999999999</v>
      </c>
      <c r="C27" s="8">
        <f>456/5632</f>
        <v>8.0965909090909088E-2</v>
      </c>
      <c r="F27" s="32"/>
      <c r="G27" s="4">
        <v>8</v>
      </c>
      <c r="H27" s="4" t="s">
        <v>178</v>
      </c>
      <c r="I27" s="22"/>
      <c r="J27" s="22"/>
    </row>
    <row r="28" spans="1:14" ht="14.4" x14ac:dyDescent="0.3">
      <c r="A28" s="2" t="s">
        <v>85</v>
      </c>
      <c r="B28" s="5">
        <v>3.78E-2</v>
      </c>
      <c r="C28" s="8">
        <f>391/5632</f>
        <v>6.9424715909090912E-2</v>
      </c>
      <c r="F28" s="32"/>
    </row>
    <row r="31" spans="1:14" ht="14.4" x14ac:dyDescent="0.3">
      <c r="A31" s="1" t="s">
        <v>179</v>
      </c>
    </row>
    <row r="32" spans="1:14" ht="13.2" x14ac:dyDescent="0.25">
      <c r="A32" s="33" t="s">
        <v>2</v>
      </c>
      <c r="B32" s="32"/>
      <c r="C32" s="32"/>
      <c r="D32" s="32"/>
      <c r="F32" s="33" t="s">
        <v>57</v>
      </c>
      <c r="G32" s="32"/>
      <c r="H32" s="32"/>
      <c r="I32" s="32"/>
      <c r="K32" s="33" t="s">
        <v>68</v>
      </c>
      <c r="L32" s="32"/>
      <c r="M32" s="32"/>
      <c r="N32" s="32"/>
    </row>
    <row r="33" spans="1:14" ht="14.4" x14ac:dyDescent="0.3">
      <c r="A33" s="2" t="s">
        <v>150</v>
      </c>
      <c r="B33" s="22" t="s">
        <v>180</v>
      </c>
      <c r="C33" s="22" t="s">
        <v>181</v>
      </c>
      <c r="D33" s="22" t="s">
        <v>182</v>
      </c>
      <c r="F33" s="2"/>
      <c r="G33" s="2" t="s">
        <v>180</v>
      </c>
      <c r="H33" s="2" t="s">
        <v>181</v>
      </c>
      <c r="I33" s="22" t="s">
        <v>182</v>
      </c>
      <c r="K33" s="2"/>
      <c r="L33" s="2" t="s">
        <v>180</v>
      </c>
      <c r="M33" s="2" t="s">
        <v>181</v>
      </c>
      <c r="N33" s="22" t="s">
        <v>182</v>
      </c>
    </row>
    <row r="34" spans="1:14" ht="14.4" x14ac:dyDescent="0.3">
      <c r="A34" s="2" t="s">
        <v>183</v>
      </c>
      <c r="B34" s="5">
        <v>0.15540000000000001</v>
      </c>
      <c r="C34" s="5">
        <v>0.40029999999999999</v>
      </c>
      <c r="D34" s="5">
        <v>0.44429999999999997</v>
      </c>
      <c r="F34" s="2" t="s">
        <v>183</v>
      </c>
      <c r="G34" s="8">
        <v>0.13880354238207121</v>
      </c>
      <c r="H34" s="8">
        <v>0.41062714621362734</v>
      </c>
      <c r="I34" s="8">
        <v>0.45056931140430145</v>
      </c>
    </row>
    <row r="35" spans="1:14" ht="14.4" x14ac:dyDescent="0.3">
      <c r="A35" s="2" t="s">
        <v>184</v>
      </c>
      <c r="B35" s="5">
        <v>0.1318</v>
      </c>
      <c r="C35" s="5">
        <v>0.39190000000000003</v>
      </c>
      <c r="D35" s="5">
        <v>0.47639999999999999</v>
      </c>
      <c r="F35" s="2" t="s">
        <v>184</v>
      </c>
      <c r="G35" s="8">
        <v>0.11934900542495479</v>
      </c>
      <c r="H35" s="8">
        <v>0.40180831826401447</v>
      </c>
      <c r="I35" s="8">
        <v>0.47884267631103072</v>
      </c>
    </row>
    <row r="36" spans="1:14" ht="14.4" x14ac:dyDescent="0.3">
      <c r="A36" s="2" t="s">
        <v>185</v>
      </c>
      <c r="B36" s="5">
        <v>6.0900000000000003E-2</v>
      </c>
      <c r="C36" s="5">
        <v>0.25719999999999998</v>
      </c>
      <c r="D36" s="5">
        <v>0.68189999999999995</v>
      </c>
      <c r="F36" s="2" t="s">
        <v>185</v>
      </c>
      <c r="G36" s="8">
        <v>7.7300836667879222E-2</v>
      </c>
      <c r="H36" s="8">
        <v>0.33375773008366677</v>
      </c>
      <c r="I36" s="8">
        <v>0.58894143324845394</v>
      </c>
    </row>
    <row r="37" spans="1:14" ht="14.4" x14ac:dyDescent="0.3">
      <c r="A37" s="2" t="s">
        <v>186</v>
      </c>
      <c r="B37" s="5">
        <v>7.9500000000000001E-2</v>
      </c>
      <c r="C37" s="5">
        <v>0.35360000000000003</v>
      </c>
      <c r="D37" s="5">
        <v>0.56679999999999997</v>
      </c>
      <c r="F37" s="2" t="s">
        <v>186</v>
      </c>
      <c r="G37" s="8">
        <v>8.3272727272727276E-2</v>
      </c>
      <c r="H37" s="8">
        <v>0.39636363636363636</v>
      </c>
      <c r="I37" s="8">
        <v>0.52036363636363636</v>
      </c>
    </row>
    <row r="38" spans="1:14" ht="14.4" x14ac:dyDescent="0.3">
      <c r="A38" s="2" t="s">
        <v>187</v>
      </c>
      <c r="B38" s="5">
        <v>0.34799999999999998</v>
      </c>
      <c r="C38" s="5">
        <v>0.36670000000000003</v>
      </c>
      <c r="D38" s="5">
        <v>0.28520000000000001</v>
      </c>
      <c r="F38" s="2" t="s">
        <v>187</v>
      </c>
      <c r="G38" s="8">
        <v>0.37591642228739003</v>
      </c>
      <c r="H38" s="8">
        <v>0.38416422287390029</v>
      </c>
      <c r="I38" s="8">
        <v>0.23991935483870969</v>
      </c>
      <c r="K38" s="2" t="s">
        <v>187</v>
      </c>
      <c r="L38" s="8">
        <f>1096/2599</f>
        <v>0.42170065409772989</v>
      </c>
      <c r="M38" s="8">
        <f>965/2599</f>
        <v>0.37129665255867639</v>
      </c>
      <c r="N38" s="8">
        <f>538/2599</f>
        <v>0.2070026933435937</v>
      </c>
    </row>
    <row r="39" spans="1:14" ht="14.4" x14ac:dyDescent="0.3">
      <c r="A39" s="2" t="s">
        <v>188</v>
      </c>
      <c r="B39" s="5">
        <v>0.70889999999999997</v>
      </c>
      <c r="C39" s="5">
        <v>0.21229999999999999</v>
      </c>
      <c r="D39" s="5">
        <v>7.8799999999999995E-2</v>
      </c>
      <c r="F39" s="2" t="s">
        <v>188</v>
      </c>
      <c r="G39" s="8">
        <v>0.72500922168941351</v>
      </c>
      <c r="H39" s="8">
        <v>0.20195499815566212</v>
      </c>
      <c r="I39" s="8">
        <v>7.3035780154924387E-2</v>
      </c>
      <c r="K39" s="2" t="s">
        <v>188</v>
      </c>
      <c r="L39" s="8">
        <f>1981/2582</f>
        <v>0.76723470178156472</v>
      </c>
      <c r="M39" s="8">
        <f>442/2582</f>
        <v>0.17118512780790085</v>
      </c>
      <c r="N39" s="8">
        <f>159/2582</f>
        <v>6.1580170410534471E-2</v>
      </c>
    </row>
    <row r="40" spans="1:14" ht="14.4" x14ac:dyDescent="0.3">
      <c r="A40" s="2" t="s">
        <v>43</v>
      </c>
      <c r="B40" s="5">
        <v>0.80410000000000004</v>
      </c>
      <c r="C40" s="5">
        <v>8.1100000000000005E-2</v>
      </c>
      <c r="D40" s="5">
        <v>0.1149</v>
      </c>
    </row>
    <row r="43" spans="1:14" ht="14.4" x14ac:dyDescent="0.3">
      <c r="A43" s="1" t="s">
        <v>189</v>
      </c>
    </row>
    <row r="44" spans="1:14" ht="14.4" x14ac:dyDescent="0.3">
      <c r="A44" s="2" t="s">
        <v>1</v>
      </c>
      <c r="B44" s="3" t="s">
        <v>2</v>
      </c>
      <c r="C44" s="4" t="s">
        <v>57</v>
      </c>
    </row>
    <row r="45" spans="1:14" ht="14.4" x14ac:dyDescent="0.3">
      <c r="A45" s="2" t="s">
        <v>190</v>
      </c>
      <c r="B45" s="5">
        <v>0.46829999999999999</v>
      </c>
      <c r="C45" s="7">
        <v>0.51729999999999998</v>
      </c>
    </row>
    <row r="46" spans="1:14" ht="14.4" x14ac:dyDescent="0.3">
      <c r="A46" s="2" t="s">
        <v>191</v>
      </c>
      <c r="B46" s="5">
        <v>0.1883</v>
      </c>
      <c r="C46" s="7">
        <v>0.16200000000000001</v>
      </c>
    </row>
    <row r="47" spans="1:14" ht="14.4" x14ac:dyDescent="0.3">
      <c r="A47" s="2" t="s">
        <v>192</v>
      </c>
      <c r="B47" s="5">
        <v>0.31169999999999998</v>
      </c>
      <c r="C47" s="7">
        <v>0.28050000000000003</v>
      </c>
    </row>
    <row r="48" spans="1:14" ht="14.4" x14ac:dyDescent="0.3">
      <c r="A48" s="2" t="s">
        <v>193</v>
      </c>
      <c r="B48" s="5">
        <v>3.1699999999999999E-2</v>
      </c>
    </row>
    <row r="50" spans="1:5" ht="13.2" x14ac:dyDescent="0.25">
      <c r="A50" s="4" t="s">
        <v>194</v>
      </c>
      <c r="E50" s="4" t="s">
        <v>195</v>
      </c>
    </row>
    <row r="51" spans="1:5" ht="13.2" x14ac:dyDescent="0.25">
      <c r="A51" s="31" t="s">
        <v>196</v>
      </c>
      <c r="B51" s="4">
        <v>209</v>
      </c>
      <c r="C51" s="4" t="s">
        <v>125</v>
      </c>
    </row>
    <row r="52" spans="1:5" ht="13.2" x14ac:dyDescent="0.25">
      <c r="A52" s="32"/>
      <c r="B52" s="4">
        <v>130</v>
      </c>
      <c r="C52" s="4" t="s">
        <v>197</v>
      </c>
    </row>
    <row r="53" spans="1:5" ht="13.2" x14ac:dyDescent="0.25">
      <c r="A53" s="32"/>
      <c r="B53" s="4">
        <v>81</v>
      </c>
      <c r="C53" s="4" t="s">
        <v>198</v>
      </c>
    </row>
    <row r="54" spans="1:5" ht="13.2" x14ac:dyDescent="0.25">
      <c r="A54" s="32"/>
      <c r="B54" s="4">
        <v>37</v>
      </c>
      <c r="C54" s="4" t="s">
        <v>199</v>
      </c>
    </row>
    <row r="55" spans="1:5" ht="13.2" x14ac:dyDescent="0.25">
      <c r="A55" s="32"/>
      <c r="B55" s="4">
        <v>6</v>
      </c>
      <c r="C55" s="4" t="s">
        <v>200</v>
      </c>
    </row>
    <row r="56" spans="1:5" ht="13.2" x14ac:dyDescent="0.25">
      <c r="A56" s="31" t="s">
        <v>201</v>
      </c>
      <c r="B56" s="4">
        <v>10</v>
      </c>
      <c r="C56" s="4" t="s">
        <v>202</v>
      </c>
    </row>
    <row r="57" spans="1:5" ht="13.2" x14ac:dyDescent="0.25">
      <c r="A57" s="32"/>
      <c r="B57" s="4">
        <v>10</v>
      </c>
      <c r="C57" s="4" t="s">
        <v>203</v>
      </c>
    </row>
    <row r="58" spans="1:5" ht="13.2" x14ac:dyDescent="0.25">
      <c r="A58" s="32"/>
      <c r="B58" s="4">
        <v>8</v>
      </c>
      <c r="C58" s="4" t="s">
        <v>204</v>
      </c>
    </row>
    <row r="59" spans="1:5" ht="13.2" x14ac:dyDescent="0.25">
      <c r="A59" s="31" t="s">
        <v>190</v>
      </c>
      <c r="B59" s="4">
        <v>42</v>
      </c>
      <c r="C59" s="4" t="s">
        <v>205</v>
      </c>
    </row>
    <row r="60" spans="1:5" ht="13.2" x14ac:dyDescent="0.25">
      <c r="A60" s="32"/>
      <c r="B60" s="4">
        <v>39</v>
      </c>
      <c r="C60" s="4" t="s">
        <v>206</v>
      </c>
    </row>
    <row r="61" spans="1:5" ht="13.2" x14ac:dyDescent="0.25">
      <c r="A61" s="32"/>
      <c r="B61" s="4">
        <v>28</v>
      </c>
      <c r="C61" s="4" t="s">
        <v>207</v>
      </c>
      <c r="E61" s="4" t="s">
        <v>208</v>
      </c>
    </row>
    <row r="62" spans="1:5" ht="13.2" x14ac:dyDescent="0.25">
      <c r="A62" s="32"/>
      <c r="B62" s="4">
        <v>22</v>
      </c>
      <c r="C62" s="4" t="s">
        <v>209</v>
      </c>
    </row>
    <row r="63" spans="1:5" ht="13.2" x14ac:dyDescent="0.25">
      <c r="A63" s="32"/>
      <c r="B63" s="4">
        <v>16</v>
      </c>
      <c r="C63" s="4" t="s">
        <v>210</v>
      </c>
      <c r="E63" s="4" t="s">
        <v>211</v>
      </c>
    </row>
    <row r="64" spans="1:5" ht="13.2" x14ac:dyDescent="0.25">
      <c r="A64" s="32"/>
      <c r="B64" s="4">
        <v>15</v>
      </c>
      <c r="C64" s="4" t="s">
        <v>212</v>
      </c>
      <c r="D64" s="4" t="s">
        <v>213</v>
      </c>
    </row>
    <row r="65" spans="1:5" ht="13.2" x14ac:dyDescent="0.25">
      <c r="A65" s="32"/>
      <c r="B65" s="4">
        <v>10</v>
      </c>
      <c r="C65" s="4" t="s">
        <v>214</v>
      </c>
    </row>
    <row r="66" spans="1:5" ht="13.2" x14ac:dyDescent="0.25">
      <c r="A66" s="32"/>
      <c r="B66" s="4">
        <v>5</v>
      </c>
      <c r="C66" s="4" t="s">
        <v>215</v>
      </c>
    </row>
    <row r="67" spans="1:5" ht="13.2" x14ac:dyDescent="0.25">
      <c r="A67" s="32"/>
      <c r="B67" s="4">
        <v>4</v>
      </c>
      <c r="C67" s="4" t="s">
        <v>216</v>
      </c>
    </row>
    <row r="68" spans="1:5" ht="13.2" x14ac:dyDescent="0.25">
      <c r="A68" s="31" t="s">
        <v>191</v>
      </c>
      <c r="B68" s="4">
        <v>35</v>
      </c>
      <c r="C68" s="4" t="s">
        <v>217</v>
      </c>
      <c r="E68" s="4" t="s">
        <v>218</v>
      </c>
    </row>
    <row r="69" spans="1:5" ht="13.2" x14ac:dyDescent="0.25">
      <c r="A69" s="32"/>
      <c r="B69" s="4">
        <v>20</v>
      </c>
      <c r="C69" s="4" t="s">
        <v>219</v>
      </c>
    </row>
    <row r="70" spans="1:5" ht="13.2" x14ac:dyDescent="0.25">
      <c r="A70" s="32"/>
      <c r="B70" s="4">
        <v>11</v>
      </c>
      <c r="C70" s="4" t="s">
        <v>220</v>
      </c>
      <c r="E70" s="4" t="s">
        <v>221</v>
      </c>
    </row>
    <row r="71" spans="1:5" ht="13.2" x14ac:dyDescent="0.25">
      <c r="A71" s="32"/>
      <c r="B71" s="4">
        <v>10</v>
      </c>
      <c r="C71" s="4" t="s">
        <v>205</v>
      </c>
    </row>
    <row r="72" spans="1:5" ht="13.2" x14ac:dyDescent="0.25">
      <c r="A72" s="32"/>
      <c r="B72" s="4">
        <v>6</v>
      </c>
      <c r="C72" s="4" t="s">
        <v>222</v>
      </c>
    </row>
    <row r="73" spans="1:5" ht="13.2" x14ac:dyDescent="0.25">
      <c r="A73" s="32"/>
      <c r="B73" s="4">
        <v>6</v>
      </c>
      <c r="C73" s="4" t="s">
        <v>223</v>
      </c>
    </row>
    <row r="74" spans="1:5" ht="13.2" x14ac:dyDescent="0.25">
      <c r="A74" s="32"/>
      <c r="B74" s="4">
        <v>5</v>
      </c>
      <c r="C74" s="4" t="s">
        <v>224</v>
      </c>
    </row>
  </sheetData>
  <mergeCells count="8">
    <mergeCell ref="A56:A58"/>
    <mergeCell ref="A59:A67"/>
    <mergeCell ref="A68:A74"/>
    <mergeCell ref="F21:F28"/>
    <mergeCell ref="A32:D32"/>
    <mergeCell ref="F32:I32"/>
    <mergeCell ref="K32:N32"/>
    <mergeCell ref="A51:A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22"/>
  <sheetViews>
    <sheetView workbookViewId="0"/>
  </sheetViews>
  <sheetFormatPr defaultColWidth="12.6640625" defaultRowHeight="15.75" customHeight="1" x14ac:dyDescent="0.25"/>
  <sheetData>
    <row r="1" spans="1:2" ht="15.75" customHeight="1" x14ac:dyDescent="0.3">
      <c r="A1" s="1" t="s">
        <v>225</v>
      </c>
    </row>
    <row r="2" spans="1:2" ht="15.75" customHeight="1" x14ac:dyDescent="0.3">
      <c r="A2" s="2" t="s">
        <v>1</v>
      </c>
      <c r="B2" s="2" t="s">
        <v>226</v>
      </c>
    </row>
    <row r="3" spans="1:2" ht="15.75" customHeight="1" x14ac:dyDescent="0.3">
      <c r="A3" s="2" t="s">
        <v>227</v>
      </c>
      <c r="B3" s="5">
        <v>0.1012</v>
      </c>
    </row>
    <row r="4" spans="1:2" ht="15.75" customHeight="1" x14ac:dyDescent="0.3">
      <c r="A4" s="2" t="s">
        <v>228</v>
      </c>
      <c r="B4" s="5">
        <v>0.61009999999999998</v>
      </c>
    </row>
    <row r="5" spans="1:2" ht="15.75" customHeight="1" x14ac:dyDescent="0.3">
      <c r="A5" s="2" t="s">
        <v>229</v>
      </c>
      <c r="B5" s="5">
        <v>0.17560000000000001</v>
      </c>
    </row>
    <row r="6" spans="1:2" ht="15.75" customHeight="1" x14ac:dyDescent="0.3">
      <c r="A6" s="2" t="s">
        <v>230</v>
      </c>
      <c r="B6" s="5">
        <v>7.1400000000000005E-2</v>
      </c>
    </row>
    <row r="7" spans="1:2" ht="15.75" customHeight="1" x14ac:dyDescent="0.3">
      <c r="A7" s="2" t="s">
        <v>231</v>
      </c>
      <c r="B7" s="5">
        <v>3.8699999999999998E-2</v>
      </c>
    </row>
    <row r="8" spans="1:2" ht="15.75" customHeight="1" x14ac:dyDescent="0.3">
      <c r="A8" s="2" t="s">
        <v>13</v>
      </c>
      <c r="B8" s="5">
        <v>3.0000000000000001E-3</v>
      </c>
    </row>
    <row r="11" spans="1:2" ht="15.75" customHeight="1" x14ac:dyDescent="0.3">
      <c r="A11" s="1" t="s">
        <v>232</v>
      </c>
    </row>
    <row r="12" spans="1:2" ht="15.75" customHeight="1" x14ac:dyDescent="0.3">
      <c r="A12" s="2" t="s">
        <v>1</v>
      </c>
      <c r="B12" s="2" t="s">
        <v>226</v>
      </c>
    </row>
    <row r="13" spans="1:2" ht="15.75" customHeight="1" x14ac:dyDescent="0.3">
      <c r="A13" s="2" t="s">
        <v>233</v>
      </c>
      <c r="B13" s="5">
        <v>0.1178</v>
      </c>
    </row>
    <row r="14" spans="1:2" ht="15.75" customHeight="1" x14ac:dyDescent="0.3">
      <c r="A14" s="2" t="s">
        <v>234</v>
      </c>
      <c r="B14" s="5">
        <v>2.2200000000000001E-2</v>
      </c>
    </row>
    <row r="15" spans="1:2" ht="15.75" customHeight="1" x14ac:dyDescent="0.3">
      <c r="A15" s="2" t="s">
        <v>235</v>
      </c>
      <c r="B15" s="5">
        <v>8.8900000000000007E-2</v>
      </c>
    </row>
    <row r="16" spans="1:2" ht="15.75" customHeight="1" x14ac:dyDescent="0.3">
      <c r="A16" s="2" t="s">
        <v>236</v>
      </c>
      <c r="B16" s="5">
        <v>0.19189999999999999</v>
      </c>
    </row>
    <row r="17" spans="1:2" ht="15.75" customHeight="1" x14ac:dyDescent="0.3">
      <c r="A17" s="2" t="s">
        <v>237</v>
      </c>
      <c r="B17" s="5">
        <v>4.6699999999999998E-2</v>
      </c>
    </row>
    <row r="18" spans="1:2" ht="15.75" customHeight="1" x14ac:dyDescent="0.3">
      <c r="A18" s="2" t="s">
        <v>238</v>
      </c>
      <c r="B18" s="5">
        <v>0.17780000000000001</v>
      </c>
    </row>
    <row r="19" spans="1:2" ht="15.75" customHeight="1" x14ac:dyDescent="0.3">
      <c r="A19" s="2" t="s">
        <v>239</v>
      </c>
      <c r="B19" s="5">
        <v>0.1807</v>
      </c>
    </row>
    <row r="20" spans="1:2" ht="15.75" customHeight="1" x14ac:dyDescent="0.3">
      <c r="A20" s="2" t="s">
        <v>240</v>
      </c>
      <c r="B20" s="5">
        <v>8.3000000000000004E-2</v>
      </c>
    </row>
    <row r="21" spans="1:2" ht="15.75" customHeight="1" x14ac:dyDescent="0.3">
      <c r="A21" s="2" t="s">
        <v>241</v>
      </c>
      <c r="B21" s="5">
        <v>3.4799999999999998E-2</v>
      </c>
    </row>
    <row r="22" spans="1:2" ht="15.75" customHeight="1" x14ac:dyDescent="0.3">
      <c r="A22" s="2" t="s">
        <v>85</v>
      </c>
      <c r="B22" s="5">
        <v>5.6300000000000003E-2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Demographics-Other</vt:lpstr>
      <vt:lpstr>Demographics-Academics</vt:lpstr>
      <vt:lpstr>Costs</vt:lpstr>
      <vt:lpstr>Impact</vt:lpstr>
      <vt:lpstr>Materials</vt:lpstr>
      <vt:lpstr>Funding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Kirschner</cp:lastModifiedBy>
  <dcterms:modified xsi:type="dcterms:W3CDTF">2023-01-27T17:11:38Z</dcterms:modified>
</cp:coreProperties>
</file>